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40" windowWidth="19815" windowHeight="9150"/>
  </bookViews>
  <sheets>
    <sheet name="CO5I" sheetId="1" r:id="rId1"/>
    <sheet name="Copy of CO5I" sheetId="2" state="hidden" r:id="rId2"/>
    <sheet name="Topper" sheetId="4" r:id="rId3"/>
    <sheet name="Subjectwise " sheetId="5" r:id="rId4"/>
  </sheets>
  <definedNames>
    <definedName name="_xlnm._FilterDatabase" localSheetId="0" hidden="1">CO5I!$A$5:$AR$126</definedName>
    <definedName name="_xlnm._FilterDatabase" localSheetId="1" hidden="1">'Copy of CO5I'!$A$5:$AR$128</definedName>
    <definedName name="_xlnm.Print_Area" localSheetId="0">CO5I!$A$1:$AN$145</definedName>
    <definedName name="_xlnm.Print_Titles" localSheetId="0">CO5I!$3:$5</definedName>
  </definedNames>
  <calcPr calcId="144525"/>
</workbook>
</file>

<file path=xl/calcChain.xml><?xml version="1.0" encoding="utf-8"?>
<calcChain xmlns="http://schemas.openxmlformats.org/spreadsheetml/2006/main">
  <c r="Y133" i="1" l="1"/>
  <c r="Z133" i="1"/>
  <c r="AI133" i="1"/>
  <c r="AH133" i="1"/>
  <c r="AC133" i="1"/>
  <c r="AB133" i="1"/>
  <c r="W133" i="1"/>
  <c r="V133" i="1"/>
  <c r="T133" i="1"/>
  <c r="S133" i="1"/>
  <c r="Q133" i="1"/>
  <c r="P133" i="1"/>
  <c r="N133" i="1"/>
  <c r="M133" i="1"/>
  <c r="K133" i="1"/>
  <c r="J133" i="1"/>
  <c r="H133" i="1"/>
  <c r="G133" i="1"/>
  <c r="E133" i="1"/>
  <c r="D133" i="1"/>
  <c r="AF133" i="1" l="1"/>
  <c r="AE133" i="1"/>
  <c r="AI131" i="1"/>
  <c r="AH131" i="1"/>
  <c r="AF131" i="1"/>
  <c r="AE131" i="1"/>
  <c r="AC131" i="1"/>
  <c r="AB131" i="1"/>
  <c r="W131" i="1"/>
  <c r="V131" i="1"/>
  <c r="T131" i="1"/>
  <c r="S131" i="1"/>
  <c r="Q131" i="1"/>
  <c r="P131" i="1"/>
  <c r="Z131" i="1"/>
  <c r="Y131" i="1"/>
  <c r="N131" i="1"/>
  <c r="M131" i="1"/>
  <c r="K131" i="1"/>
  <c r="J131" i="1"/>
  <c r="H131" i="1"/>
  <c r="G131" i="1"/>
  <c r="E131" i="1"/>
  <c r="D131" i="1"/>
  <c r="E130" i="1"/>
  <c r="G130" i="1"/>
  <c r="H130" i="1"/>
  <c r="J130" i="1"/>
  <c r="K130" i="1"/>
  <c r="M130" i="1"/>
  <c r="N130" i="1"/>
  <c r="P130" i="1"/>
  <c r="Q130" i="1"/>
  <c r="S130" i="1"/>
  <c r="T130" i="1"/>
  <c r="V130" i="1"/>
  <c r="W130" i="1"/>
  <c r="Y130" i="1"/>
  <c r="Z130" i="1"/>
  <c r="AB130" i="1"/>
  <c r="AC130" i="1"/>
  <c r="AE130" i="1"/>
  <c r="AF130" i="1"/>
  <c r="AH130" i="1"/>
  <c r="AI130" i="1"/>
  <c r="D130" i="1"/>
  <c r="E129" i="1"/>
  <c r="G129" i="1"/>
  <c r="H129" i="1"/>
  <c r="J129" i="1"/>
  <c r="K129" i="1"/>
  <c r="M129" i="1"/>
  <c r="N129" i="1"/>
  <c r="P129" i="1"/>
  <c r="Q129" i="1"/>
  <c r="S129" i="1"/>
  <c r="T129" i="1"/>
  <c r="V129" i="1"/>
  <c r="W129" i="1"/>
  <c r="Y129" i="1"/>
  <c r="Z129" i="1"/>
  <c r="AB129" i="1"/>
  <c r="AC129" i="1"/>
  <c r="AE129" i="1"/>
  <c r="AF129" i="1"/>
  <c r="AH129" i="1"/>
  <c r="AI129" i="1"/>
  <c r="D129" i="1"/>
  <c r="H132" i="1" l="1"/>
  <c r="J132" i="1"/>
  <c r="Y132" i="1"/>
  <c r="Q132" i="1"/>
  <c r="N132" i="1"/>
  <c r="E134" i="1"/>
  <c r="AC134" i="1"/>
  <c r="T132" i="1"/>
  <c r="T134" i="1"/>
  <c r="P134" i="1"/>
  <c r="AF132" i="1"/>
  <c r="Q134" i="1"/>
  <c r="Z132" i="1"/>
  <c r="V132" i="1"/>
  <c r="H134" i="1"/>
  <c r="Y134" i="1"/>
  <c r="AH132" i="1"/>
  <c r="AF134" i="1"/>
  <c r="P132" i="1"/>
  <c r="M134" i="1"/>
  <c r="AB132" i="1"/>
  <c r="E132" i="1"/>
  <c r="M132" i="1"/>
  <c r="AC132" i="1"/>
  <c r="AB134" i="1"/>
  <c r="W132" i="1"/>
  <c r="AE132" i="1"/>
  <c r="N134" i="1"/>
  <c r="G134" i="1"/>
  <c r="W134" i="1"/>
  <c r="AE134" i="1"/>
  <c r="S132" i="1"/>
  <c r="AH134" i="1"/>
  <c r="K132" i="1"/>
  <c r="AI132" i="1"/>
  <c r="J134" i="1"/>
  <c r="Z134" i="1"/>
  <c r="K134" i="1"/>
  <c r="S134" i="1"/>
  <c r="AI134" i="1"/>
  <c r="G132" i="1"/>
  <c r="V134" i="1"/>
  <c r="D132" i="1"/>
  <c r="D134" i="1"/>
  <c r="T133" i="2"/>
  <c r="N133" i="2"/>
  <c r="H133" i="2"/>
  <c r="E133" i="2"/>
  <c r="Q132" i="2"/>
  <c r="S132" i="2"/>
  <c r="T132" i="2"/>
  <c r="V132" i="2"/>
  <c r="W132" i="2"/>
  <c r="Y132" i="2"/>
  <c r="Z132" i="2"/>
  <c r="AB132" i="2"/>
  <c r="AC132" i="2"/>
  <c r="AE132" i="2"/>
  <c r="AF132" i="2"/>
  <c r="AH132" i="2"/>
  <c r="AI132" i="2"/>
  <c r="E132" i="2"/>
  <c r="H132" i="2"/>
  <c r="J132" i="2"/>
  <c r="K132" i="2"/>
  <c r="M132" i="2"/>
  <c r="N132" i="2"/>
  <c r="P132" i="2"/>
  <c r="D132" i="2"/>
  <c r="AH131" i="2" l="1"/>
  <c r="AI131" i="2"/>
  <c r="S131" i="2"/>
  <c r="T131" i="2"/>
  <c r="V131" i="2"/>
  <c r="W131" i="2"/>
  <c r="Y131" i="2"/>
  <c r="Z131" i="2"/>
  <c r="AB131" i="2"/>
  <c r="AC131" i="2"/>
  <c r="AE131" i="2"/>
  <c r="AF131" i="2"/>
  <c r="E131" i="2"/>
  <c r="H131" i="2"/>
  <c r="J131" i="2"/>
  <c r="K131" i="2"/>
  <c r="M131" i="2"/>
  <c r="N131" i="2"/>
  <c r="P131" i="2"/>
  <c r="Q131" i="2"/>
  <c r="H130" i="2"/>
  <c r="J130" i="2"/>
  <c r="K130" i="2"/>
  <c r="N130" i="2"/>
  <c r="P130" i="2"/>
  <c r="Q130" i="2"/>
  <c r="T130" i="2"/>
  <c r="V130" i="2"/>
  <c r="W130" i="2"/>
  <c r="Z130" i="2"/>
  <c r="AB130" i="2"/>
  <c r="AC130" i="2"/>
  <c r="AE130" i="2"/>
  <c r="AF130" i="2"/>
  <c r="AH130" i="2"/>
  <c r="AI130" i="2"/>
  <c r="E130" i="2"/>
  <c r="AI135" i="2" l="1"/>
  <c r="AI136" i="2" s="1"/>
  <c r="AH135" i="2"/>
  <c r="AH136" i="2" s="1"/>
  <c r="AF135" i="2"/>
  <c r="AF136" i="2" s="1"/>
  <c r="AE135" i="2"/>
  <c r="AE136" i="2" s="1"/>
  <c r="AC135" i="2"/>
  <c r="AC136" i="2" s="1"/>
  <c r="AB135" i="2"/>
  <c r="AB136" i="2" s="1"/>
  <c r="Z135" i="2"/>
  <c r="Z136" i="2" s="1"/>
  <c r="Y135" i="2"/>
  <c r="Y136" i="2" s="1"/>
  <c r="W135" i="2"/>
  <c r="W136" i="2" s="1"/>
  <c r="V135" i="2"/>
  <c r="V136" i="2" s="1"/>
  <c r="T135" i="2"/>
  <c r="T136" i="2" s="1"/>
  <c r="S135" i="2"/>
  <c r="S136" i="2" s="1"/>
  <c r="Q135" i="2"/>
  <c r="Q136" i="2" s="1"/>
  <c r="P135" i="2"/>
  <c r="P136" i="2" s="1"/>
  <c r="N135" i="2"/>
  <c r="N136" i="2" s="1"/>
  <c r="M135" i="2"/>
  <c r="M136" i="2" s="1"/>
  <c r="K135" i="2"/>
  <c r="K136" i="2" s="1"/>
  <c r="J135" i="2"/>
  <c r="J136" i="2" s="1"/>
  <c r="H135" i="2"/>
  <c r="H136" i="2" s="1"/>
  <c r="E135" i="2"/>
  <c r="E136" i="2" s="1"/>
  <c r="D135" i="2"/>
  <c r="D136" i="2" s="1"/>
  <c r="AI133" i="2"/>
  <c r="AI134" i="2" s="1"/>
  <c r="AH133" i="2"/>
  <c r="AH134" i="2" s="1"/>
  <c r="AF133" i="2"/>
  <c r="AF134" i="2" s="1"/>
  <c r="AE133" i="2"/>
  <c r="AE134" i="2" s="1"/>
  <c r="AC133" i="2"/>
  <c r="AC134" i="2" s="1"/>
  <c r="AB133" i="2"/>
  <c r="AB134" i="2" s="1"/>
  <c r="Z133" i="2"/>
  <c r="Z134" i="2" s="1"/>
  <c r="Y133" i="2"/>
  <c r="Y134" i="2" s="1"/>
  <c r="W133" i="2"/>
  <c r="W134" i="2" s="1"/>
  <c r="V133" i="2"/>
  <c r="V134" i="2" s="1"/>
  <c r="T134" i="2"/>
  <c r="S133" i="2"/>
  <c r="S134" i="2" s="1"/>
  <c r="Q133" i="2"/>
  <c r="Q134" i="2" s="1"/>
  <c r="P133" i="2"/>
  <c r="P134" i="2" s="1"/>
  <c r="N134" i="2"/>
  <c r="M133" i="2"/>
  <c r="M134" i="2" s="1"/>
  <c r="K133" i="2"/>
  <c r="K134" i="2" s="1"/>
  <c r="J133" i="2"/>
  <c r="J134" i="2" s="1"/>
  <c r="H134" i="2"/>
  <c r="E134" i="2"/>
  <c r="D133" i="2"/>
  <c r="D134" i="2" s="1"/>
  <c r="D131" i="2"/>
  <c r="AJ81" i="2"/>
  <c r="AG81" i="2"/>
  <c r="AD81" i="2"/>
  <c r="AA81" i="2"/>
  <c r="X81" i="2"/>
  <c r="U81" i="2"/>
  <c r="R81" i="2"/>
  <c r="O81" i="2"/>
  <c r="L81" i="2"/>
  <c r="I81" i="2"/>
  <c r="F81" i="2"/>
  <c r="AJ80" i="2"/>
  <c r="AG80" i="2"/>
  <c r="AD80" i="2"/>
  <c r="AA80" i="2"/>
  <c r="X80" i="2"/>
  <c r="U80" i="2"/>
  <c r="R80" i="2"/>
  <c r="O80" i="2"/>
  <c r="L80" i="2"/>
  <c r="I80" i="2"/>
  <c r="F80" i="2"/>
  <c r="AJ79" i="2"/>
  <c r="AG79" i="2"/>
  <c r="AD79" i="2"/>
  <c r="AA79" i="2"/>
  <c r="X79" i="2"/>
  <c r="U79" i="2"/>
  <c r="R79" i="2"/>
  <c r="O79" i="2"/>
  <c r="L79" i="2"/>
  <c r="I79" i="2"/>
  <c r="F79" i="2"/>
  <c r="AJ78" i="2"/>
  <c r="AG78" i="2"/>
  <c r="AD78" i="2"/>
  <c r="AA78" i="2"/>
  <c r="X78" i="2"/>
  <c r="U78" i="2"/>
  <c r="R78" i="2"/>
  <c r="O78" i="2"/>
  <c r="L78" i="2"/>
  <c r="I78" i="2"/>
  <c r="F78" i="2"/>
  <c r="AJ77" i="2"/>
  <c r="AG77" i="2"/>
  <c r="AD77" i="2"/>
  <c r="AA77" i="2"/>
  <c r="X77" i="2"/>
  <c r="U77" i="2"/>
  <c r="R77" i="2"/>
  <c r="O77" i="2"/>
  <c r="L77" i="2"/>
  <c r="I77" i="2"/>
  <c r="F77" i="2"/>
  <c r="AJ76" i="2"/>
  <c r="AG76" i="2"/>
  <c r="AD76" i="2"/>
  <c r="AA76" i="2"/>
  <c r="X76" i="2"/>
  <c r="U76" i="2"/>
  <c r="R76" i="2"/>
  <c r="O76" i="2"/>
  <c r="L76" i="2"/>
  <c r="I76" i="2"/>
  <c r="F76" i="2"/>
  <c r="AJ75" i="2"/>
  <c r="AG75" i="2"/>
  <c r="AD75" i="2"/>
  <c r="AA75" i="2"/>
  <c r="X75" i="2"/>
  <c r="U75" i="2"/>
  <c r="R75" i="2"/>
  <c r="O75" i="2"/>
  <c r="L75" i="2"/>
  <c r="I75" i="2"/>
  <c r="F75" i="2"/>
  <c r="AJ74" i="2"/>
  <c r="AG74" i="2"/>
  <c r="AD74" i="2"/>
  <c r="AA74" i="2"/>
  <c r="X74" i="2"/>
  <c r="U74" i="2"/>
  <c r="R74" i="2"/>
  <c r="O74" i="2"/>
  <c r="L74" i="2"/>
  <c r="I74" i="2"/>
  <c r="F74" i="2"/>
  <c r="AJ73" i="2"/>
  <c r="AG73" i="2"/>
  <c r="AD73" i="2"/>
  <c r="AA73" i="2"/>
  <c r="X73" i="2"/>
  <c r="U73" i="2"/>
  <c r="R73" i="2"/>
  <c r="O73" i="2"/>
  <c r="L73" i="2"/>
  <c r="I73" i="2"/>
  <c r="F73" i="2"/>
  <c r="AJ72" i="2"/>
  <c r="AG72" i="2"/>
  <c r="AD72" i="2"/>
  <c r="AA72" i="2"/>
  <c r="X72" i="2"/>
  <c r="U72" i="2"/>
  <c r="R72" i="2"/>
  <c r="O72" i="2"/>
  <c r="L72" i="2"/>
  <c r="I72" i="2"/>
  <c r="F72" i="2"/>
  <c r="AJ71" i="2"/>
  <c r="AG71" i="2"/>
  <c r="AD71" i="2"/>
  <c r="AA71" i="2"/>
  <c r="X71" i="2"/>
  <c r="U71" i="2"/>
  <c r="R71" i="2"/>
  <c r="O71" i="2"/>
  <c r="L71" i="2"/>
  <c r="I71" i="2"/>
  <c r="F71" i="2"/>
  <c r="AJ70" i="2"/>
  <c r="AG70" i="2"/>
  <c r="AD70" i="2"/>
  <c r="AA70" i="2"/>
  <c r="X70" i="2"/>
  <c r="U70" i="2"/>
  <c r="R70" i="2"/>
  <c r="O70" i="2"/>
  <c r="L70" i="2"/>
  <c r="I70" i="2"/>
  <c r="F70" i="2"/>
  <c r="AJ69" i="2"/>
  <c r="AG69" i="2"/>
  <c r="AD69" i="2"/>
  <c r="AA69" i="2"/>
  <c r="X69" i="2"/>
  <c r="U69" i="2"/>
  <c r="R69" i="2"/>
  <c r="O69" i="2"/>
  <c r="L69" i="2"/>
  <c r="I69" i="2"/>
  <c r="F69" i="2"/>
  <c r="AJ68" i="2"/>
  <c r="AG68" i="2"/>
  <c r="AD68" i="2"/>
  <c r="AA68" i="2"/>
  <c r="X68" i="2"/>
  <c r="U68" i="2"/>
  <c r="R68" i="2"/>
  <c r="O68" i="2"/>
  <c r="L68" i="2"/>
  <c r="I68" i="2"/>
  <c r="F68" i="2"/>
  <c r="AJ67" i="2"/>
  <c r="AG67" i="2"/>
  <c r="AD67" i="2"/>
  <c r="AA67" i="2"/>
  <c r="X67" i="2"/>
  <c r="U67" i="2"/>
  <c r="R67" i="2"/>
  <c r="O67" i="2"/>
  <c r="L67" i="2"/>
  <c r="I67" i="2"/>
  <c r="F67" i="2"/>
  <c r="AJ66" i="2"/>
  <c r="AG66" i="2"/>
  <c r="AD66" i="2"/>
  <c r="AA66" i="2"/>
  <c r="X66" i="2"/>
  <c r="U66" i="2"/>
  <c r="R66" i="2"/>
  <c r="O66" i="2"/>
  <c r="L66" i="2"/>
  <c r="I66" i="2"/>
  <c r="F66" i="2"/>
  <c r="AJ65" i="2"/>
  <c r="AG65" i="2"/>
  <c r="AD65" i="2"/>
  <c r="AA65" i="2"/>
  <c r="X65" i="2"/>
  <c r="U65" i="2"/>
  <c r="R65" i="2"/>
  <c r="O65" i="2"/>
  <c r="L65" i="2"/>
  <c r="I65" i="2"/>
  <c r="F65" i="2"/>
  <c r="AJ64" i="2"/>
  <c r="AG64" i="2"/>
  <c r="AD64" i="2"/>
  <c r="AA64" i="2"/>
  <c r="X64" i="2"/>
  <c r="U64" i="2"/>
  <c r="R64" i="2"/>
  <c r="O64" i="2"/>
  <c r="L64" i="2"/>
  <c r="I64" i="2"/>
  <c r="F64" i="2"/>
  <c r="AJ63" i="2"/>
  <c r="AG63" i="2"/>
  <c r="AD63" i="2"/>
  <c r="AA63" i="2"/>
  <c r="X63" i="2"/>
  <c r="U63" i="2"/>
  <c r="R63" i="2"/>
  <c r="O63" i="2"/>
  <c r="L63" i="2"/>
  <c r="I63" i="2"/>
  <c r="F63" i="2"/>
  <c r="AJ62" i="2"/>
  <c r="AG62" i="2"/>
  <c r="AD62" i="2"/>
  <c r="AA62" i="2"/>
  <c r="X62" i="2"/>
  <c r="U62" i="2"/>
  <c r="R62" i="2"/>
  <c r="O62" i="2"/>
  <c r="L62" i="2"/>
  <c r="I62" i="2"/>
  <c r="F62" i="2"/>
  <c r="AJ61" i="2"/>
  <c r="AG61" i="2"/>
  <c r="AD61" i="2"/>
  <c r="AA61" i="2"/>
  <c r="X61" i="2"/>
  <c r="U61" i="2"/>
  <c r="R61" i="2"/>
  <c r="O61" i="2"/>
  <c r="L61" i="2"/>
  <c r="I61" i="2"/>
  <c r="F61" i="2"/>
  <c r="AJ60" i="2"/>
  <c r="AG60" i="2"/>
  <c r="AD60" i="2"/>
  <c r="AA60" i="2"/>
  <c r="X60" i="2"/>
  <c r="U60" i="2"/>
  <c r="R60" i="2"/>
  <c r="O60" i="2"/>
  <c r="L60" i="2"/>
  <c r="I60" i="2"/>
  <c r="F60" i="2"/>
  <c r="AJ59" i="2"/>
  <c r="AG59" i="2"/>
  <c r="AD59" i="2"/>
  <c r="AA59" i="2"/>
  <c r="X59" i="2"/>
  <c r="U59" i="2"/>
  <c r="R59" i="2"/>
  <c r="O59" i="2"/>
  <c r="L59" i="2"/>
  <c r="I59" i="2"/>
  <c r="F59" i="2"/>
  <c r="AJ58" i="2"/>
  <c r="AG58" i="2"/>
  <c r="AD58" i="2"/>
  <c r="AA58" i="2"/>
  <c r="X58" i="2"/>
  <c r="U58" i="2"/>
  <c r="R58" i="2"/>
  <c r="O58" i="2"/>
  <c r="L58" i="2"/>
  <c r="I58" i="2"/>
  <c r="F58" i="2"/>
  <c r="AJ57" i="2"/>
  <c r="AG57" i="2"/>
  <c r="AD57" i="2"/>
  <c r="AA57" i="2"/>
  <c r="X57" i="2"/>
  <c r="U57" i="2"/>
  <c r="R57" i="2"/>
  <c r="O57" i="2"/>
  <c r="L57" i="2"/>
  <c r="I57" i="2"/>
  <c r="F57" i="2"/>
  <c r="AJ56" i="2"/>
  <c r="AG56" i="2"/>
  <c r="AD56" i="2"/>
  <c r="AA56" i="2"/>
  <c r="X56" i="2"/>
  <c r="U56" i="2"/>
  <c r="R56" i="2"/>
  <c r="O56" i="2"/>
  <c r="L56" i="2"/>
  <c r="I56" i="2"/>
  <c r="F56" i="2"/>
  <c r="AJ55" i="2"/>
  <c r="AG55" i="2"/>
  <c r="AD55" i="2"/>
  <c r="AA55" i="2"/>
  <c r="X55" i="2"/>
  <c r="U55" i="2"/>
  <c r="R55" i="2"/>
  <c r="O55" i="2"/>
  <c r="L55" i="2"/>
  <c r="I55" i="2"/>
  <c r="F55" i="2"/>
  <c r="AJ54" i="2"/>
  <c r="AG54" i="2"/>
  <c r="AD54" i="2"/>
  <c r="AA54" i="2"/>
  <c r="X54" i="2"/>
  <c r="U54" i="2"/>
  <c r="R54" i="2"/>
  <c r="O54" i="2"/>
  <c r="L54" i="2"/>
  <c r="I54" i="2"/>
  <c r="F54" i="2"/>
  <c r="AJ53" i="2"/>
  <c r="AG53" i="2"/>
  <c r="AD53" i="2"/>
  <c r="AA53" i="2"/>
  <c r="X53" i="2"/>
  <c r="U53" i="2"/>
  <c r="R53" i="2"/>
  <c r="O53" i="2"/>
  <c r="L53" i="2"/>
  <c r="I53" i="2"/>
  <c r="F53" i="2"/>
  <c r="AJ52" i="2"/>
  <c r="AG52" i="2"/>
  <c r="AD52" i="2"/>
  <c r="AA52" i="2"/>
  <c r="X52" i="2"/>
  <c r="U52" i="2"/>
  <c r="R52" i="2"/>
  <c r="O52" i="2"/>
  <c r="L52" i="2"/>
  <c r="I52" i="2"/>
  <c r="F52" i="2"/>
  <c r="AJ51" i="2"/>
  <c r="AG51" i="2"/>
  <c r="AD51" i="2"/>
  <c r="AA51" i="2"/>
  <c r="X51" i="2"/>
  <c r="U51" i="2"/>
  <c r="R51" i="2"/>
  <c r="O51" i="2"/>
  <c r="L51" i="2"/>
  <c r="I51" i="2"/>
  <c r="F51" i="2"/>
  <c r="AJ50" i="2"/>
  <c r="AG50" i="2"/>
  <c r="AD50" i="2"/>
  <c r="AA50" i="2"/>
  <c r="X50" i="2"/>
  <c r="U50" i="2"/>
  <c r="R50" i="2"/>
  <c r="O50" i="2"/>
  <c r="L50" i="2"/>
  <c r="I50" i="2"/>
  <c r="F50" i="2"/>
  <c r="AJ49" i="2"/>
  <c r="AG49" i="2"/>
  <c r="AD49" i="2"/>
  <c r="AA49" i="2"/>
  <c r="X49" i="2"/>
  <c r="U49" i="2"/>
  <c r="R49" i="2"/>
  <c r="O49" i="2"/>
  <c r="L49" i="2"/>
  <c r="I49" i="2"/>
  <c r="F49" i="2"/>
  <c r="AJ48" i="2"/>
  <c r="AG48" i="2"/>
  <c r="AD48" i="2"/>
  <c r="AA48" i="2"/>
  <c r="X48" i="2"/>
  <c r="U48" i="2"/>
  <c r="R48" i="2"/>
  <c r="O48" i="2"/>
  <c r="L48" i="2"/>
  <c r="I48" i="2"/>
  <c r="F48" i="2"/>
  <c r="AJ47" i="2"/>
  <c r="AG47" i="2"/>
  <c r="AD47" i="2"/>
  <c r="AA47" i="2"/>
  <c r="X47" i="2"/>
  <c r="U47" i="2"/>
  <c r="R47" i="2"/>
  <c r="O47" i="2"/>
  <c r="L47" i="2"/>
  <c r="I47" i="2"/>
  <c r="F47" i="2"/>
  <c r="AJ46" i="2"/>
  <c r="AG46" i="2"/>
  <c r="AD46" i="2"/>
  <c r="AA46" i="2"/>
  <c r="X46" i="2"/>
  <c r="U46" i="2"/>
  <c r="R46" i="2"/>
  <c r="O46" i="2"/>
  <c r="L46" i="2"/>
  <c r="I46" i="2"/>
  <c r="F46" i="2"/>
  <c r="AJ45" i="2"/>
  <c r="AG45" i="2"/>
  <c r="AD45" i="2"/>
  <c r="AA45" i="2"/>
  <c r="X45" i="2"/>
  <c r="U45" i="2"/>
  <c r="R45" i="2"/>
  <c r="O45" i="2"/>
  <c r="L45" i="2"/>
  <c r="I45" i="2"/>
  <c r="F45" i="2"/>
  <c r="AJ44" i="2"/>
  <c r="AG44" i="2"/>
  <c r="AD44" i="2"/>
  <c r="AA44" i="2"/>
  <c r="X44" i="2"/>
  <c r="U44" i="2"/>
  <c r="R44" i="2"/>
  <c r="O44" i="2"/>
  <c r="L44" i="2"/>
  <c r="I44" i="2"/>
  <c r="F44" i="2"/>
  <c r="AJ43" i="2"/>
  <c r="AG43" i="2"/>
  <c r="AD43" i="2"/>
  <c r="AA43" i="2"/>
  <c r="X43" i="2"/>
  <c r="U43" i="2"/>
  <c r="R43" i="2"/>
  <c r="O43" i="2"/>
  <c r="L43" i="2"/>
  <c r="I43" i="2"/>
  <c r="F43" i="2"/>
  <c r="AJ42" i="2"/>
  <c r="AG42" i="2"/>
  <c r="AD42" i="2"/>
  <c r="AA42" i="2"/>
  <c r="X42" i="2"/>
  <c r="U42" i="2"/>
  <c r="R42" i="2"/>
  <c r="O42" i="2"/>
  <c r="L42" i="2"/>
  <c r="I42" i="2"/>
  <c r="F42" i="2"/>
  <c r="AJ41" i="2"/>
  <c r="AG41" i="2"/>
  <c r="AD41" i="2"/>
  <c r="AA41" i="2"/>
  <c r="X41" i="2"/>
  <c r="U41" i="2"/>
  <c r="R41" i="2"/>
  <c r="O41" i="2"/>
  <c r="L41" i="2"/>
  <c r="I41" i="2"/>
  <c r="F41" i="2"/>
  <c r="AJ40" i="2"/>
  <c r="AG40" i="2"/>
  <c r="AD40" i="2"/>
  <c r="AA40" i="2"/>
  <c r="X40" i="2"/>
  <c r="U40" i="2"/>
  <c r="R40" i="2"/>
  <c r="O40" i="2"/>
  <c r="L40" i="2"/>
  <c r="I40" i="2"/>
  <c r="F40" i="2"/>
  <c r="AJ39" i="2"/>
  <c r="AG39" i="2"/>
  <c r="AD39" i="2"/>
  <c r="AA39" i="2"/>
  <c r="X39" i="2"/>
  <c r="U39" i="2"/>
  <c r="R39" i="2"/>
  <c r="O39" i="2"/>
  <c r="L39" i="2"/>
  <c r="I39" i="2"/>
  <c r="F39" i="2"/>
  <c r="AJ38" i="2"/>
  <c r="AG38" i="2"/>
  <c r="AD38" i="2"/>
  <c r="AA38" i="2"/>
  <c r="X38" i="2"/>
  <c r="U38" i="2"/>
  <c r="R38" i="2"/>
  <c r="O38" i="2"/>
  <c r="L38" i="2"/>
  <c r="I38" i="2"/>
  <c r="F38" i="2"/>
  <c r="AJ37" i="2"/>
  <c r="AG37" i="2"/>
  <c r="AD37" i="2"/>
  <c r="AA37" i="2"/>
  <c r="X37" i="2"/>
  <c r="U37" i="2"/>
  <c r="R37" i="2"/>
  <c r="O37" i="2"/>
  <c r="L37" i="2"/>
  <c r="I37" i="2"/>
  <c r="F37" i="2"/>
  <c r="AJ36" i="2"/>
  <c r="AG36" i="2"/>
  <c r="AD36" i="2"/>
  <c r="AA36" i="2"/>
  <c r="X36" i="2"/>
  <c r="U36" i="2"/>
  <c r="R36" i="2"/>
  <c r="O36" i="2"/>
  <c r="L36" i="2"/>
  <c r="I36" i="2"/>
  <c r="F36" i="2"/>
  <c r="AJ35" i="2"/>
  <c r="AG35" i="2"/>
  <c r="AD35" i="2"/>
  <c r="AA35" i="2"/>
  <c r="X35" i="2"/>
  <c r="U35" i="2"/>
  <c r="R35" i="2"/>
  <c r="O35" i="2"/>
  <c r="L35" i="2"/>
  <c r="I35" i="2"/>
  <c r="F35" i="2"/>
  <c r="AJ34" i="2"/>
  <c r="AG34" i="2"/>
  <c r="AD34" i="2"/>
  <c r="AA34" i="2"/>
  <c r="X34" i="2"/>
  <c r="U34" i="2"/>
  <c r="R34" i="2"/>
  <c r="O34" i="2"/>
  <c r="L34" i="2"/>
  <c r="I34" i="2"/>
  <c r="F34" i="2"/>
  <c r="AJ33" i="2"/>
  <c r="AG33" i="2"/>
  <c r="AD33" i="2"/>
  <c r="AA33" i="2"/>
  <c r="X33" i="2"/>
  <c r="U33" i="2"/>
  <c r="R33" i="2"/>
  <c r="O33" i="2"/>
  <c r="L33" i="2"/>
  <c r="I33" i="2"/>
  <c r="F33" i="2"/>
  <c r="AJ32" i="2"/>
  <c r="AG32" i="2"/>
  <c r="AD32" i="2"/>
  <c r="AA32" i="2"/>
  <c r="X32" i="2"/>
  <c r="U32" i="2"/>
  <c r="R32" i="2"/>
  <c r="L32" i="2"/>
  <c r="F32" i="2"/>
  <c r="AJ31" i="2"/>
  <c r="AG31" i="2"/>
  <c r="AD31" i="2"/>
  <c r="AA31" i="2"/>
  <c r="X31" i="2"/>
  <c r="U31" i="2"/>
  <c r="R31" i="2"/>
  <c r="O31" i="2"/>
  <c r="L31" i="2"/>
  <c r="F31" i="2"/>
  <c r="AJ30" i="2"/>
  <c r="AG30" i="2"/>
  <c r="AD30" i="2"/>
  <c r="AA30" i="2"/>
  <c r="X30" i="2"/>
  <c r="U30" i="2"/>
  <c r="R30" i="2"/>
  <c r="O30" i="2"/>
  <c r="L30" i="2"/>
  <c r="F30" i="2"/>
  <c r="AJ29" i="2"/>
  <c r="AG29" i="2"/>
  <c r="AD29" i="2"/>
  <c r="AA29" i="2"/>
  <c r="X29" i="2"/>
  <c r="U29" i="2"/>
  <c r="R29" i="2"/>
  <c r="O29" i="2"/>
  <c r="L29" i="2"/>
  <c r="I29" i="2"/>
  <c r="F29" i="2"/>
  <c r="AJ28" i="2"/>
  <c r="AG28" i="2"/>
  <c r="AD28" i="2"/>
  <c r="AA28" i="2"/>
  <c r="X28" i="2"/>
  <c r="U28" i="2"/>
  <c r="R28" i="2"/>
  <c r="O28" i="2"/>
  <c r="L28" i="2"/>
  <c r="I28" i="2"/>
  <c r="F28" i="2"/>
  <c r="AJ27" i="2"/>
  <c r="AG27" i="2"/>
  <c r="AD27" i="2"/>
  <c r="AA27" i="2"/>
  <c r="X27" i="2"/>
  <c r="U27" i="2"/>
  <c r="R27" i="2"/>
  <c r="O27" i="2"/>
  <c r="L27" i="2"/>
  <c r="I27" i="2"/>
  <c r="F27" i="2"/>
  <c r="AJ26" i="2"/>
  <c r="AG26" i="2"/>
  <c r="AD26" i="2"/>
  <c r="AA26" i="2"/>
  <c r="X26" i="2"/>
  <c r="R26" i="2"/>
  <c r="L26" i="2"/>
  <c r="AJ25" i="2"/>
  <c r="AG25" i="2"/>
  <c r="AD25" i="2"/>
  <c r="AA25" i="2"/>
  <c r="X25" i="2"/>
  <c r="U25" i="2"/>
  <c r="R25" i="2"/>
  <c r="O25" i="2"/>
  <c r="L25" i="2"/>
  <c r="I25" i="2"/>
  <c r="F25" i="2"/>
  <c r="AJ24" i="2"/>
  <c r="AG24" i="2"/>
  <c r="AD24" i="2"/>
  <c r="AA24" i="2"/>
  <c r="X24" i="2"/>
  <c r="U24" i="2"/>
  <c r="R24" i="2"/>
  <c r="O24" i="2"/>
  <c r="L24" i="2"/>
  <c r="I24" i="2"/>
  <c r="F24" i="2"/>
  <c r="AJ23" i="2"/>
  <c r="AG23" i="2"/>
  <c r="AD23" i="2"/>
  <c r="AA23" i="2"/>
  <c r="X23" i="2"/>
  <c r="U23" i="2"/>
  <c r="R23" i="2"/>
  <c r="O23" i="2"/>
  <c r="L23" i="2"/>
  <c r="I23" i="2"/>
  <c r="F23" i="2"/>
  <c r="AJ22" i="2"/>
  <c r="AG22" i="2"/>
  <c r="AD22" i="2"/>
  <c r="AA22" i="2"/>
  <c r="X22" i="2"/>
  <c r="U22" i="2"/>
  <c r="R22" i="2"/>
  <c r="O22" i="2"/>
  <c r="L22" i="2"/>
  <c r="I22" i="2"/>
  <c r="F22" i="2"/>
  <c r="AJ21" i="2"/>
  <c r="AG21" i="2"/>
  <c r="AD21" i="2"/>
  <c r="AA21" i="2"/>
  <c r="X21" i="2"/>
  <c r="U21" i="2"/>
  <c r="R21" i="2"/>
  <c r="O21" i="2"/>
  <c r="L21" i="2"/>
  <c r="I21" i="2"/>
  <c r="F21" i="2"/>
  <c r="AJ20" i="2"/>
  <c r="AG20" i="2"/>
  <c r="AD20" i="2"/>
  <c r="AA20" i="2"/>
  <c r="X20" i="2"/>
  <c r="U20" i="2"/>
  <c r="R20" i="2"/>
  <c r="O20" i="2"/>
  <c r="L20" i="2"/>
  <c r="I20" i="2"/>
  <c r="F20" i="2"/>
  <c r="AJ19" i="2"/>
  <c r="AG19" i="2"/>
  <c r="AD19" i="2"/>
  <c r="AA19" i="2"/>
  <c r="X19" i="2"/>
  <c r="U19" i="2"/>
  <c r="R19" i="2"/>
  <c r="O19" i="2"/>
  <c r="L19" i="2"/>
  <c r="I19" i="2"/>
  <c r="F19" i="2"/>
  <c r="AJ18" i="2"/>
  <c r="AG18" i="2"/>
  <c r="AD18" i="2"/>
  <c r="AA18" i="2"/>
  <c r="X18" i="2"/>
  <c r="U18" i="2"/>
  <c r="R18" i="2"/>
  <c r="O18" i="2"/>
  <c r="L18" i="2"/>
  <c r="I18" i="2"/>
  <c r="F18" i="2"/>
  <c r="AJ17" i="2"/>
  <c r="AG17" i="2"/>
  <c r="AD17" i="2"/>
  <c r="AA17" i="2"/>
  <c r="X17" i="2"/>
  <c r="U17" i="2"/>
  <c r="R17" i="2"/>
  <c r="O17" i="2"/>
  <c r="L17" i="2"/>
  <c r="I17" i="2"/>
  <c r="F17" i="2"/>
  <c r="AJ16" i="2"/>
  <c r="AG16" i="2"/>
  <c r="AD16" i="2"/>
  <c r="AA16" i="2"/>
  <c r="X16" i="2"/>
  <c r="U16" i="2"/>
  <c r="R16" i="2"/>
  <c r="O16" i="2"/>
  <c r="L16" i="2"/>
  <c r="I16" i="2"/>
  <c r="F16" i="2"/>
  <c r="AJ15" i="2"/>
  <c r="AG15" i="2"/>
  <c r="AD15" i="2"/>
  <c r="AA15" i="2"/>
  <c r="X15" i="2"/>
  <c r="U15" i="2"/>
  <c r="R15" i="2"/>
  <c r="O15" i="2"/>
  <c r="L15" i="2"/>
  <c r="I15" i="2"/>
  <c r="F15" i="2"/>
  <c r="AJ14" i="2"/>
  <c r="AG14" i="2"/>
  <c r="AD14" i="2"/>
  <c r="AA14" i="2"/>
  <c r="X14" i="2"/>
  <c r="U14" i="2"/>
  <c r="R14" i="2"/>
  <c r="O14" i="2"/>
  <c r="L14" i="2"/>
  <c r="I14" i="2"/>
  <c r="F14" i="2"/>
  <c r="AJ13" i="2"/>
  <c r="AG13" i="2"/>
  <c r="AD13" i="2"/>
  <c r="AA13" i="2"/>
  <c r="X13" i="2"/>
  <c r="U13" i="2"/>
  <c r="R13" i="2"/>
  <c r="O13" i="2"/>
  <c r="L13" i="2"/>
  <c r="I13" i="2"/>
  <c r="F13" i="2"/>
  <c r="F12" i="2"/>
  <c r="F11" i="2"/>
  <c r="F10" i="2"/>
  <c r="F9" i="2"/>
  <c r="F8" i="2"/>
  <c r="F7" i="2"/>
  <c r="F6" i="2"/>
  <c r="AJ80" i="1"/>
  <c r="AG80" i="1"/>
  <c r="AD80" i="1"/>
  <c r="AA80" i="1"/>
  <c r="X80" i="1"/>
  <c r="U80" i="1"/>
  <c r="R80" i="1"/>
  <c r="O80" i="1"/>
  <c r="L80" i="1"/>
  <c r="I80" i="1"/>
  <c r="F80" i="1"/>
  <c r="AJ79" i="1"/>
  <c r="AG79" i="1"/>
  <c r="AD79" i="1"/>
  <c r="AA79" i="1"/>
  <c r="X79" i="1"/>
  <c r="U79" i="1"/>
  <c r="R79" i="1"/>
  <c r="O79" i="1"/>
  <c r="L79" i="1"/>
  <c r="I79" i="1"/>
  <c r="F79" i="1"/>
  <c r="AJ78" i="1"/>
  <c r="AG78" i="1"/>
  <c r="AD78" i="1"/>
  <c r="AA78" i="1"/>
  <c r="X78" i="1"/>
  <c r="U78" i="1"/>
  <c r="R78" i="1"/>
  <c r="O78" i="1"/>
  <c r="L78" i="1"/>
  <c r="I78" i="1"/>
  <c r="F78" i="1"/>
  <c r="AJ77" i="1"/>
  <c r="AG77" i="1"/>
  <c r="AD77" i="1"/>
  <c r="AA77" i="1"/>
  <c r="X77" i="1"/>
  <c r="U77" i="1"/>
  <c r="R77" i="1"/>
  <c r="O77" i="1"/>
  <c r="L77" i="1"/>
  <c r="I77" i="1"/>
  <c r="F77" i="1"/>
  <c r="AJ76" i="1"/>
  <c r="AG76" i="1"/>
  <c r="AD76" i="1"/>
  <c r="AA76" i="1"/>
  <c r="X76" i="1"/>
  <c r="U76" i="1"/>
  <c r="R76" i="1"/>
  <c r="O76" i="1"/>
  <c r="L76" i="1"/>
  <c r="I76" i="1"/>
  <c r="F76" i="1"/>
  <c r="AJ75" i="1"/>
  <c r="AG75" i="1"/>
  <c r="AD75" i="1"/>
  <c r="AA75" i="1"/>
  <c r="X75" i="1"/>
  <c r="U75" i="1"/>
  <c r="R75" i="1"/>
  <c r="O75" i="1"/>
  <c r="L75" i="1"/>
  <c r="I75" i="1"/>
  <c r="F75" i="1"/>
  <c r="AJ74" i="1"/>
  <c r="AG74" i="1"/>
  <c r="AD74" i="1"/>
  <c r="AA74" i="1"/>
  <c r="X74" i="1"/>
  <c r="U74" i="1"/>
  <c r="R74" i="1"/>
  <c r="O74" i="1"/>
  <c r="L74" i="1"/>
  <c r="I74" i="1"/>
  <c r="F74" i="1"/>
  <c r="AJ73" i="1"/>
  <c r="AG73" i="1"/>
  <c r="AD73" i="1"/>
  <c r="AA73" i="1"/>
  <c r="X73" i="1"/>
  <c r="U73" i="1"/>
  <c r="R73" i="1"/>
  <c r="O73" i="1"/>
  <c r="L73" i="1"/>
  <c r="I73" i="1"/>
  <c r="F73" i="1"/>
  <c r="AJ72" i="1"/>
  <c r="AG72" i="1"/>
  <c r="AD72" i="1"/>
  <c r="AA72" i="1"/>
  <c r="X72" i="1"/>
  <c r="U72" i="1"/>
  <c r="R72" i="1"/>
  <c r="O72" i="1"/>
  <c r="L72" i="1"/>
  <c r="I72" i="1"/>
  <c r="F72" i="1"/>
  <c r="AJ71" i="1"/>
  <c r="AG71" i="1"/>
  <c r="AD71" i="1"/>
  <c r="AA71" i="1"/>
  <c r="X71" i="1"/>
  <c r="U71" i="1"/>
  <c r="R71" i="1"/>
  <c r="O71" i="1"/>
  <c r="L71" i="1"/>
  <c r="I71" i="1"/>
  <c r="F71" i="1"/>
  <c r="AJ70" i="1"/>
  <c r="AG70" i="1"/>
  <c r="AD70" i="1"/>
  <c r="AA70" i="1"/>
  <c r="X70" i="1"/>
  <c r="U70" i="1"/>
  <c r="R70" i="1"/>
  <c r="O70" i="1"/>
  <c r="L70" i="1"/>
  <c r="I70" i="1"/>
  <c r="F70" i="1"/>
  <c r="AJ69" i="1"/>
  <c r="AG69" i="1"/>
  <c r="AD69" i="1"/>
  <c r="AA69" i="1"/>
  <c r="X69" i="1"/>
  <c r="U69" i="1"/>
  <c r="R69" i="1"/>
  <c r="O69" i="1"/>
  <c r="L69" i="1"/>
  <c r="I69" i="1"/>
  <c r="F69" i="1"/>
  <c r="AJ68" i="1"/>
  <c r="AG68" i="1"/>
  <c r="AD68" i="1"/>
  <c r="AA68" i="1"/>
  <c r="X68" i="1"/>
  <c r="U68" i="1"/>
  <c r="R68" i="1"/>
  <c r="O68" i="1"/>
  <c r="L68" i="1"/>
  <c r="I68" i="1"/>
  <c r="F68" i="1"/>
  <c r="AJ67" i="1"/>
  <c r="AG67" i="1"/>
  <c r="AD67" i="1"/>
  <c r="AA67" i="1"/>
  <c r="X67" i="1"/>
  <c r="U67" i="1"/>
  <c r="R67" i="1"/>
  <c r="O67" i="1"/>
  <c r="L67" i="1"/>
  <c r="I67" i="1"/>
  <c r="F67" i="1"/>
  <c r="AJ66" i="1"/>
  <c r="AG66" i="1"/>
  <c r="AD66" i="1"/>
  <c r="AA66" i="1"/>
  <c r="X66" i="1"/>
  <c r="U66" i="1"/>
  <c r="R66" i="1"/>
  <c r="O66" i="1"/>
  <c r="L66" i="1"/>
  <c r="I66" i="1"/>
  <c r="F66" i="1"/>
  <c r="AJ65" i="1"/>
  <c r="AG65" i="1"/>
  <c r="AD65" i="1"/>
  <c r="AA65" i="1"/>
  <c r="X65" i="1"/>
  <c r="U65" i="1"/>
  <c r="R65" i="1"/>
  <c r="O65" i="1"/>
  <c r="L65" i="1"/>
  <c r="I65" i="1"/>
  <c r="F65" i="1"/>
  <c r="AJ64" i="1"/>
  <c r="AG64" i="1"/>
  <c r="AD64" i="1"/>
  <c r="AA64" i="1"/>
  <c r="X64" i="1"/>
  <c r="U64" i="1"/>
  <c r="R64" i="1"/>
  <c r="O64" i="1"/>
  <c r="L64" i="1"/>
  <c r="I64" i="1"/>
  <c r="F64" i="1"/>
  <c r="AJ63" i="1"/>
  <c r="AG63" i="1"/>
  <c r="AD63" i="1"/>
  <c r="AA63" i="1"/>
  <c r="X63" i="1"/>
  <c r="U63" i="1"/>
  <c r="R63" i="1"/>
  <c r="O63" i="1"/>
  <c r="L63" i="1"/>
  <c r="I63" i="1"/>
  <c r="F63" i="1"/>
  <c r="AJ62" i="1"/>
  <c r="AG62" i="1"/>
  <c r="AD62" i="1"/>
  <c r="AA62" i="1"/>
  <c r="X62" i="1"/>
  <c r="U62" i="1"/>
  <c r="R62" i="1"/>
  <c r="O62" i="1"/>
  <c r="L62" i="1"/>
  <c r="I62" i="1"/>
  <c r="F62" i="1"/>
  <c r="AJ61" i="1"/>
  <c r="AG61" i="1"/>
  <c r="AD61" i="1"/>
  <c r="AA61" i="1"/>
  <c r="X61" i="1"/>
  <c r="U61" i="1"/>
  <c r="R61" i="1"/>
  <c r="O61" i="1"/>
  <c r="L61" i="1"/>
  <c r="I61" i="1"/>
  <c r="F61" i="1"/>
  <c r="AJ60" i="1"/>
  <c r="AG60" i="1"/>
  <c r="AD60" i="1"/>
  <c r="AA60" i="1"/>
  <c r="X60" i="1"/>
  <c r="U60" i="1"/>
  <c r="R60" i="1"/>
  <c r="O60" i="1"/>
  <c r="L60" i="1"/>
  <c r="I60" i="1"/>
  <c r="F60" i="1"/>
  <c r="AJ59" i="1"/>
  <c r="AG59" i="1"/>
  <c r="AD59" i="1"/>
  <c r="AA59" i="1"/>
  <c r="X59" i="1"/>
  <c r="U59" i="1"/>
  <c r="R59" i="1"/>
  <c r="O59" i="1"/>
  <c r="L59" i="1"/>
  <c r="I59" i="1"/>
  <c r="F59" i="1"/>
  <c r="AJ58" i="1"/>
  <c r="AG58" i="1"/>
  <c r="AD58" i="1"/>
  <c r="AA58" i="1"/>
  <c r="X58" i="1"/>
  <c r="U58" i="1"/>
  <c r="R58" i="1"/>
  <c r="O58" i="1"/>
  <c r="L58" i="1"/>
  <c r="I58" i="1"/>
  <c r="F58" i="1"/>
  <c r="AJ57" i="1"/>
  <c r="AG57" i="1"/>
  <c r="AD57" i="1"/>
  <c r="AA57" i="1"/>
  <c r="X57" i="1"/>
  <c r="U57" i="1"/>
  <c r="R57" i="1"/>
  <c r="O57" i="1"/>
  <c r="L57" i="1"/>
  <c r="I57" i="1"/>
  <c r="F57" i="1"/>
  <c r="AJ56" i="1"/>
  <c r="AG56" i="1"/>
  <c r="AD56" i="1"/>
  <c r="AA56" i="1"/>
  <c r="X56" i="1"/>
  <c r="U56" i="1"/>
  <c r="R56" i="1"/>
  <c r="O56" i="1"/>
  <c r="L56" i="1"/>
  <c r="I56" i="1"/>
  <c r="F56" i="1"/>
  <c r="AJ55" i="1"/>
  <c r="AG55" i="1"/>
  <c r="AD55" i="1"/>
  <c r="AA55" i="1"/>
  <c r="X55" i="1"/>
  <c r="U55" i="1"/>
  <c r="R55" i="1"/>
  <c r="O55" i="1"/>
  <c r="L55" i="1"/>
  <c r="I55" i="1"/>
  <c r="F55" i="1"/>
  <c r="AJ54" i="1"/>
  <c r="AG54" i="1"/>
  <c r="AD54" i="1"/>
  <c r="AA54" i="1"/>
  <c r="X54" i="1"/>
  <c r="U54" i="1"/>
  <c r="R54" i="1"/>
  <c r="O54" i="1"/>
  <c r="L54" i="1"/>
  <c r="I54" i="1"/>
  <c r="F54" i="1"/>
  <c r="AJ53" i="1"/>
  <c r="AG53" i="1"/>
  <c r="AD53" i="1"/>
  <c r="AA53" i="1"/>
  <c r="X53" i="1"/>
  <c r="U53" i="1"/>
  <c r="R53" i="1"/>
  <c r="O53" i="1"/>
  <c r="L53" i="1"/>
  <c r="I53" i="1"/>
  <c r="F53" i="1"/>
  <c r="AJ52" i="1"/>
  <c r="AG52" i="1"/>
  <c r="AD52" i="1"/>
  <c r="AA52" i="1"/>
  <c r="X52" i="1"/>
  <c r="U52" i="1"/>
  <c r="R52" i="1"/>
  <c r="O52" i="1"/>
  <c r="L52" i="1"/>
  <c r="I52" i="1"/>
  <c r="F52" i="1"/>
  <c r="AJ51" i="1"/>
  <c r="AG51" i="1"/>
  <c r="AD51" i="1"/>
  <c r="AA51" i="1"/>
  <c r="X51" i="1"/>
  <c r="U51" i="1"/>
  <c r="R51" i="1"/>
  <c r="O51" i="1"/>
  <c r="L51" i="1"/>
  <c r="I51" i="1"/>
  <c r="F51" i="1"/>
  <c r="AJ50" i="1"/>
  <c r="AG50" i="1"/>
  <c r="AD50" i="1"/>
  <c r="AA50" i="1"/>
  <c r="X50" i="1"/>
  <c r="U50" i="1"/>
  <c r="R50" i="1"/>
  <c r="O50" i="1"/>
  <c r="L50" i="1"/>
  <c r="I50" i="1"/>
  <c r="F50" i="1"/>
  <c r="AJ49" i="1"/>
  <c r="AG49" i="1"/>
  <c r="AD49" i="1"/>
  <c r="AA49" i="1"/>
  <c r="X49" i="1"/>
  <c r="U49" i="1"/>
  <c r="R49" i="1"/>
  <c r="O49" i="1"/>
  <c r="L49" i="1"/>
  <c r="I49" i="1"/>
  <c r="F49" i="1"/>
  <c r="AJ48" i="1"/>
  <c r="AG48" i="1"/>
  <c r="AD48" i="1"/>
  <c r="AA48" i="1"/>
  <c r="X48" i="1"/>
  <c r="U48" i="1"/>
  <c r="R48" i="1"/>
  <c r="O48" i="1"/>
  <c r="L48" i="1"/>
  <c r="I48" i="1"/>
  <c r="F48" i="1"/>
  <c r="AJ47" i="1"/>
  <c r="AG47" i="1"/>
  <c r="AD47" i="1"/>
  <c r="AA47" i="1"/>
  <c r="X47" i="1"/>
  <c r="U47" i="1"/>
  <c r="R47" i="1"/>
  <c r="O47" i="1"/>
  <c r="L47" i="1"/>
  <c r="I47" i="1"/>
  <c r="F47" i="1"/>
  <c r="AJ46" i="1"/>
  <c r="AG46" i="1"/>
  <c r="AD46" i="1"/>
  <c r="AA46" i="1"/>
  <c r="X46" i="1"/>
  <c r="U46" i="1"/>
  <c r="R46" i="1"/>
  <c r="O46" i="1"/>
  <c r="L46" i="1"/>
  <c r="I46" i="1"/>
  <c r="F46" i="1"/>
  <c r="AJ45" i="1"/>
  <c r="AG45" i="1"/>
  <c r="AD45" i="1"/>
  <c r="AA45" i="1"/>
  <c r="X45" i="1"/>
  <c r="U45" i="1"/>
  <c r="R45" i="1"/>
  <c r="O45" i="1"/>
  <c r="L45" i="1"/>
  <c r="I45" i="1"/>
  <c r="F45" i="1"/>
  <c r="AJ44" i="1"/>
  <c r="AG44" i="1"/>
  <c r="AD44" i="1"/>
  <c r="AA44" i="1"/>
  <c r="X44" i="1"/>
  <c r="U44" i="1"/>
  <c r="R44" i="1"/>
  <c r="O44" i="1"/>
  <c r="L44" i="1"/>
  <c r="I44" i="1"/>
  <c r="F44" i="1"/>
  <c r="AJ43" i="1"/>
  <c r="AG43" i="1"/>
  <c r="AD43" i="1"/>
  <c r="AA43" i="1"/>
  <c r="X43" i="1"/>
  <c r="U43" i="1"/>
  <c r="R43" i="1"/>
  <c r="O43" i="1"/>
  <c r="L43" i="1"/>
  <c r="I43" i="1"/>
  <c r="F43" i="1"/>
  <c r="AJ42" i="1"/>
  <c r="AG42" i="1"/>
  <c r="AD42" i="1"/>
  <c r="AA42" i="1"/>
  <c r="X42" i="1"/>
  <c r="U42" i="1"/>
  <c r="R42" i="1"/>
  <c r="O42" i="1"/>
  <c r="L42" i="1"/>
  <c r="I42" i="1"/>
  <c r="F42" i="1"/>
  <c r="AJ41" i="1"/>
  <c r="AG41" i="1"/>
  <c r="AD41" i="1"/>
  <c r="AA41" i="1"/>
  <c r="X41" i="1"/>
  <c r="U41" i="1"/>
  <c r="R41" i="1"/>
  <c r="O41" i="1"/>
  <c r="L41" i="1"/>
  <c r="I41" i="1"/>
  <c r="F41" i="1"/>
  <c r="AJ40" i="1"/>
  <c r="AG40" i="1"/>
  <c r="AD40" i="1"/>
  <c r="AA40" i="1"/>
  <c r="X40" i="1"/>
  <c r="U40" i="1"/>
  <c r="R40" i="1"/>
  <c r="O40" i="1"/>
  <c r="L40" i="1"/>
  <c r="I40" i="1"/>
  <c r="F40" i="1"/>
  <c r="AJ39" i="1"/>
  <c r="AG39" i="1"/>
  <c r="AD39" i="1"/>
  <c r="AA39" i="1"/>
  <c r="X39" i="1"/>
  <c r="U39" i="1"/>
  <c r="R39" i="1"/>
  <c r="O39" i="1"/>
  <c r="L39" i="1"/>
  <c r="I39" i="1"/>
  <c r="F39" i="1"/>
  <c r="AJ38" i="1"/>
  <c r="AG38" i="1"/>
  <c r="AD38" i="1"/>
  <c r="AA38" i="1"/>
  <c r="X38" i="1"/>
  <c r="U38" i="1"/>
  <c r="R38" i="1"/>
  <c r="O38" i="1"/>
  <c r="L38" i="1"/>
  <c r="I38" i="1"/>
  <c r="F38" i="1"/>
  <c r="AJ37" i="1"/>
  <c r="AG37" i="1"/>
  <c r="AD37" i="1"/>
  <c r="AA37" i="1"/>
  <c r="X37" i="1"/>
  <c r="U37" i="1"/>
  <c r="R37" i="1"/>
  <c r="O37" i="1"/>
  <c r="L37" i="1"/>
  <c r="I37" i="1"/>
  <c r="F37" i="1"/>
  <c r="AJ36" i="1"/>
  <c r="AG36" i="1"/>
  <c r="AD36" i="1"/>
  <c r="AA36" i="1"/>
  <c r="X36" i="1"/>
  <c r="U36" i="1"/>
  <c r="R36" i="1"/>
  <c r="O36" i="1"/>
  <c r="L36" i="1"/>
  <c r="I36" i="1"/>
  <c r="F36" i="1"/>
  <c r="AJ35" i="1"/>
  <c r="AG35" i="1"/>
  <c r="AD35" i="1"/>
  <c r="AA35" i="1"/>
  <c r="X35" i="1"/>
  <c r="U35" i="1"/>
  <c r="R35" i="1"/>
  <c r="O35" i="1"/>
  <c r="L35" i="1"/>
  <c r="I35" i="1"/>
  <c r="F35" i="1"/>
  <c r="AJ34" i="1"/>
  <c r="AG34" i="1"/>
  <c r="AD34" i="1"/>
  <c r="AA34" i="1"/>
  <c r="X34" i="1"/>
  <c r="U34" i="1"/>
  <c r="R34" i="1"/>
  <c r="O34" i="1"/>
  <c r="L34" i="1"/>
  <c r="I34" i="1"/>
  <c r="F34" i="1"/>
  <c r="AJ33" i="1"/>
  <c r="AG33" i="1"/>
  <c r="AD33" i="1"/>
  <c r="AA33" i="1"/>
  <c r="X33" i="1"/>
  <c r="U33" i="1"/>
  <c r="R33" i="1"/>
  <c r="O33" i="1"/>
  <c r="L33" i="1"/>
  <c r="I33" i="1"/>
  <c r="F33" i="1"/>
  <c r="AJ32" i="1"/>
  <c r="AG32" i="1"/>
  <c r="AD32" i="1"/>
  <c r="AA32" i="1"/>
  <c r="X32" i="1"/>
  <c r="U32" i="1"/>
  <c r="R32" i="1"/>
  <c r="O32" i="1"/>
  <c r="L32" i="1"/>
  <c r="I32" i="1"/>
  <c r="F32" i="1"/>
  <c r="AJ31" i="1"/>
  <c r="AG31" i="1"/>
  <c r="AD31" i="1"/>
  <c r="AA31" i="1"/>
  <c r="X31" i="1"/>
  <c r="U31" i="1"/>
  <c r="R31" i="1"/>
  <c r="L31" i="1"/>
  <c r="F31" i="1"/>
  <c r="AJ30" i="1"/>
  <c r="AG30" i="1"/>
  <c r="AD30" i="1"/>
  <c r="AA30" i="1"/>
  <c r="X30" i="1"/>
  <c r="U30" i="1"/>
  <c r="R30" i="1"/>
  <c r="O30" i="1"/>
  <c r="L30" i="1"/>
  <c r="F30" i="1"/>
  <c r="AJ29" i="1"/>
  <c r="AG29" i="1"/>
  <c r="AD29" i="1"/>
  <c r="AA29" i="1"/>
  <c r="X29" i="1"/>
  <c r="U29" i="1"/>
  <c r="R29" i="1"/>
  <c r="O29" i="1"/>
  <c r="L29" i="1"/>
  <c r="F29" i="1"/>
  <c r="AJ28" i="1"/>
  <c r="AG28" i="1"/>
  <c r="AD28" i="1"/>
  <c r="AA28" i="1"/>
  <c r="X28" i="1"/>
  <c r="U28" i="1"/>
  <c r="R28" i="1"/>
  <c r="O28" i="1"/>
  <c r="L28" i="1"/>
  <c r="I28" i="1"/>
  <c r="F28" i="1"/>
  <c r="AJ27" i="1"/>
  <c r="AG27" i="1"/>
  <c r="AD27" i="1"/>
  <c r="AA27" i="1"/>
  <c r="X27" i="1"/>
  <c r="U27" i="1"/>
  <c r="R27" i="1"/>
  <c r="O27" i="1"/>
  <c r="L27" i="1"/>
  <c r="I27" i="1"/>
  <c r="F27" i="1"/>
  <c r="AJ26" i="1"/>
  <c r="AG26" i="1"/>
  <c r="AD26" i="1"/>
  <c r="AA26" i="1"/>
  <c r="X26" i="1"/>
  <c r="U26" i="1"/>
  <c r="R26" i="1"/>
  <c r="O26" i="1"/>
  <c r="L26" i="1"/>
  <c r="I26" i="1"/>
  <c r="F26" i="1"/>
  <c r="AJ25" i="1"/>
  <c r="AG25" i="1"/>
  <c r="AD25" i="1"/>
  <c r="AA25" i="1"/>
  <c r="X25" i="1"/>
  <c r="R25" i="1"/>
  <c r="L25" i="1"/>
  <c r="AJ24" i="1"/>
  <c r="AG24" i="1"/>
  <c r="AD24" i="1"/>
  <c r="AA24" i="1"/>
  <c r="X24" i="1"/>
  <c r="U24" i="1"/>
  <c r="R24" i="1"/>
  <c r="O24" i="1"/>
  <c r="L24" i="1"/>
  <c r="I24" i="1"/>
  <c r="F24" i="1"/>
  <c r="AJ23" i="1"/>
  <c r="AG23" i="1"/>
  <c r="AD23" i="1"/>
  <c r="AA23" i="1"/>
  <c r="X23" i="1"/>
  <c r="U23" i="1"/>
  <c r="R23" i="1"/>
  <c r="O23" i="1"/>
  <c r="L23" i="1"/>
  <c r="I23" i="1"/>
  <c r="F23" i="1"/>
  <c r="AJ22" i="1"/>
  <c r="AG22" i="1"/>
  <c r="AD22" i="1"/>
  <c r="AA22" i="1"/>
  <c r="X22" i="1"/>
  <c r="U22" i="1"/>
  <c r="R22" i="1"/>
  <c r="O22" i="1"/>
  <c r="L22" i="1"/>
  <c r="I22" i="1"/>
  <c r="F22" i="1"/>
  <c r="AJ21" i="1"/>
  <c r="AG21" i="1"/>
  <c r="AD21" i="1"/>
  <c r="AA21" i="1"/>
  <c r="X21" i="1"/>
  <c r="U21" i="1"/>
  <c r="R21" i="1"/>
  <c r="O21" i="1"/>
  <c r="L21" i="1"/>
  <c r="I21" i="1"/>
  <c r="F21" i="1"/>
  <c r="AJ20" i="1"/>
  <c r="AG20" i="1"/>
  <c r="AD20" i="1"/>
  <c r="AA20" i="1"/>
  <c r="X20" i="1"/>
  <c r="U20" i="1"/>
  <c r="R20" i="1"/>
  <c r="O20" i="1"/>
  <c r="L20" i="1"/>
  <c r="I20" i="1"/>
  <c r="F20" i="1"/>
  <c r="AJ19" i="1"/>
  <c r="AG19" i="1"/>
  <c r="AD19" i="1"/>
  <c r="AA19" i="1"/>
  <c r="X19" i="1"/>
  <c r="U19" i="1"/>
  <c r="R19" i="1"/>
  <c r="O19" i="1"/>
  <c r="L19" i="1"/>
  <c r="I19" i="1"/>
  <c r="F19" i="1"/>
  <c r="AJ18" i="1"/>
  <c r="AG18" i="1"/>
  <c r="AD18" i="1"/>
  <c r="AA18" i="1"/>
  <c r="X18" i="1"/>
  <c r="U18" i="1"/>
  <c r="R18" i="1"/>
  <c r="O18" i="1"/>
  <c r="L18" i="1"/>
  <c r="I18" i="1"/>
  <c r="F18" i="1"/>
  <c r="AJ17" i="1"/>
  <c r="AG17" i="1"/>
  <c r="AD17" i="1"/>
  <c r="AA17" i="1"/>
  <c r="X17" i="1"/>
  <c r="U17" i="1"/>
  <c r="R17" i="1"/>
  <c r="O17" i="1"/>
  <c r="L17" i="1"/>
  <c r="I17" i="1"/>
  <c r="F17" i="1"/>
  <c r="AJ16" i="1"/>
  <c r="AG16" i="1"/>
  <c r="AD16" i="1"/>
  <c r="AA16" i="1"/>
  <c r="X16" i="1"/>
  <c r="U16" i="1"/>
  <c r="R16" i="1"/>
  <c r="O16" i="1"/>
  <c r="L16" i="1"/>
  <c r="I16" i="1"/>
  <c r="F16" i="1"/>
  <c r="AJ15" i="1"/>
  <c r="AG15" i="1"/>
  <c r="AD15" i="1"/>
  <c r="AA15" i="1"/>
  <c r="X15" i="1"/>
  <c r="U15" i="1"/>
  <c r="R15" i="1"/>
  <c r="O15" i="1"/>
  <c r="L15" i="1"/>
  <c r="I15" i="1"/>
  <c r="F15" i="1"/>
  <c r="AJ14" i="1"/>
  <c r="AG14" i="1"/>
  <c r="AD14" i="1"/>
  <c r="AA14" i="1"/>
  <c r="X14" i="1"/>
  <c r="U14" i="1"/>
  <c r="R14" i="1"/>
  <c r="O14" i="1"/>
  <c r="L14" i="1"/>
  <c r="I14" i="1"/>
  <c r="F14" i="1"/>
  <c r="AJ13" i="1"/>
  <c r="AG13" i="1"/>
  <c r="AD13" i="1"/>
  <c r="AA13" i="1"/>
  <c r="X13" i="1"/>
  <c r="U13" i="1"/>
  <c r="R13" i="1"/>
  <c r="O13" i="1"/>
  <c r="L13" i="1"/>
  <c r="I13" i="1"/>
  <c r="F13" i="1"/>
  <c r="AJ12" i="1"/>
  <c r="AG12" i="1"/>
  <c r="AD12" i="1"/>
  <c r="AA12" i="1"/>
  <c r="X12" i="1"/>
  <c r="U12" i="1"/>
  <c r="R12" i="1"/>
  <c r="O12" i="1"/>
  <c r="L12" i="1"/>
  <c r="I12" i="1"/>
  <c r="F12" i="1"/>
  <c r="F11" i="1"/>
  <c r="F10" i="1"/>
  <c r="F9" i="1"/>
  <c r="F8" i="1"/>
  <c r="F7" i="1"/>
  <c r="F6" i="1"/>
  <c r="AD133" i="1" l="1"/>
  <c r="AJ133" i="1"/>
  <c r="U133" i="1"/>
  <c r="X133" i="1"/>
  <c r="I133" i="1"/>
  <c r="O133" i="1"/>
  <c r="R133" i="1"/>
  <c r="L133" i="1"/>
  <c r="I131" i="1"/>
  <c r="I130" i="1"/>
  <c r="I129" i="1"/>
  <c r="AG133" i="1"/>
  <c r="AG131" i="1"/>
  <c r="AG130" i="1"/>
  <c r="AG129" i="1"/>
  <c r="AJ130" i="1"/>
  <c r="AJ129" i="1"/>
  <c r="AJ131" i="1"/>
  <c r="L131" i="1"/>
  <c r="L129" i="1"/>
  <c r="L130" i="1"/>
  <c r="O129" i="1"/>
  <c r="O130" i="1"/>
  <c r="O131" i="1"/>
  <c r="F130" i="1"/>
  <c r="F129" i="1"/>
  <c r="F133" i="1"/>
  <c r="F131" i="1"/>
  <c r="R131" i="1"/>
  <c r="R130" i="1"/>
  <c r="R129" i="1"/>
  <c r="U131" i="1"/>
  <c r="U130" i="1"/>
  <c r="U129" i="1"/>
  <c r="AD130" i="1"/>
  <c r="AD129" i="1"/>
  <c r="AD131" i="1"/>
  <c r="X131" i="1"/>
  <c r="X130" i="1"/>
  <c r="X129" i="1"/>
  <c r="AA133" i="1"/>
  <c r="AA131" i="1"/>
  <c r="AA130" i="1"/>
  <c r="AA129" i="1"/>
  <c r="I132" i="2"/>
  <c r="I133" i="2"/>
  <c r="I134" i="2" s="1"/>
  <c r="I131" i="2"/>
  <c r="L133" i="2"/>
  <c r="L132" i="2"/>
  <c r="L131" i="2"/>
  <c r="AJ132" i="2"/>
  <c r="AJ131" i="2"/>
  <c r="F132" i="2"/>
  <c r="F133" i="2"/>
  <c r="F134" i="2" s="1"/>
  <c r="F131" i="2"/>
  <c r="R133" i="2"/>
  <c r="R132" i="2"/>
  <c r="R131" i="2"/>
  <c r="AG132" i="2"/>
  <c r="AG131" i="2"/>
  <c r="O133" i="2"/>
  <c r="O132" i="2"/>
  <c r="O134" i="2" s="1"/>
  <c r="O131" i="2"/>
  <c r="U133" i="2"/>
  <c r="U134" i="2" s="1"/>
  <c r="U132" i="2"/>
  <c r="U131" i="2"/>
  <c r="AA132" i="2"/>
  <c r="AA131" i="2"/>
  <c r="X133" i="2"/>
  <c r="X132" i="2"/>
  <c r="X131" i="2"/>
  <c r="AD132" i="2"/>
  <c r="AD131" i="2"/>
  <c r="X130" i="2"/>
  <c r="AD130" i="2"/>
  <c r="AG130" i="2"/>
  <c r="L130" i="2"/>
  <c r="AJ130" i="2"/>
  <c r="R130" i="2"/>
  <c r="AA135" i="2"/>
  <c r="AA136" i="2" s="1"/>
  <c r="AG135" i="2"/>
  <c r="AG136" i="2" s="1"/>
  <c r="AD133" i="2"/>
  <c r="I135" i="2"/>
  <c r="I136" i="2" s="1"/>
  <c r="AJ135" i="2"/>
  <c r="R135" i="2"/>
  <c r="R136" i="2" s="1"/>
  <c r="U135" i="2"/>
  <c r="U136" i="2" s="1"/>
  <c r="L135" i="2"/>
  <c r="L136" i="2" s="1"/>
  <c r="F135" i="2"/>
  <c r="F136" i="2" s="1"/>
  <c r="AD135" i="2"/>
  <c r="AG133" i="2"/>
  <c r="AG134" i="2" s="1"/>
  <c r="O135" i="2"/>
  <c r="R134" i="2"/>
  <c r="X135" i="2"/>
  <c r="AA133" i="2"/>
  <c r="AA134" i="2" s="1"/>
  <c r="L134" i="2"/>
  <c r="AJ133" i="2"/>
  <c r="AJ134" i="2" s="1"/>
  <c r="AA132" i="1" l="1"/>
  <c r="R132" i="1"/>
  <c r="I134" i="1"/>
  <c r="I132" i="1"/>
  <c r="X132" i="1"/>
  <c r="AG132" i="1"/>
  <c r="X134" i="1"/>
  <c r="U134" i="1"/>
  <c r="AG134" i="1"/>
  <c r="U132" i="1"/>
  <c r="L132" i="1"/>
  <c r="AD132" i="1"/>
  <c r="AD134" i="1"/>
  <c r="F132" i="1"/>
  <c r="AA134" i="1"/>
  <c r="F134" i="1"/>
  <c r="L134" i="1"/>
  <c r="O132" i="1"/>
  <c r="AJ132" i="1"/>
  <c r="R134" i="1"/>
  <c r="O134" i="1"/>
  <c r="AJ134" i="1"/>
  <c r="X134" i="2"/>
  <c r="AJ136" i="2"/>
  <c r="O136" i="2"/>
  <c r="X136" i="2"/>
  <c r="AD134" i="2"/>
  <c r="G132" i="2"/>
  <c r="G131" i="2"/>
  <c r="AD136" i="2"/>
  <c r="G133" i="2"/>
  <c r="G134" i="2" s="1"/>
  <c r="G135" i="2"/>
  <c r="G136" i="2" s="1"/>
</calcChain>
</file>

<file path=xl/sharedStrings.xml><?xml version="1.0" encoding="utf-8"?>
<sst xmlns="http://schemas.openxmlformats.org/spreadsheetml/2006/main" count="912" uniqueCount="278">
  <si>
    <t>JCEI's JAIHIND POLYTECHNIC KURAN (0508)</t>
  </si>
  <si>
    <t>COURSE/ YEAR / MASTER  - CO5I</t>
  </si>
  <si>
    <t>RESULT ANALYSIS MSBTE WINTER 2024</t>
  </si>
  <si>
    <t>Enrollment No.</t>
  </si>
  <si>
    <t>Name of Student</t>
  </si>
  <si>
    <t>Exam Seat No.</t>
  </si>
  <si>
    <t>EST</t>
  </si>
  <si>
    <t>OSY - TH</t>
  </si>
  <si>
    <t>OSY- PR</t>
  </si>
  <si>
    <t>AJP - TH</t>
  </si>
  <si>
    <t>AJP- PR</t>
  </si>
  <si>
    <t>STE - TH</t>
  </si>
  <si>
    <t>STE- PR</t>
  </si>
  <si>
    <t>ACN- TH</t>
  </si>
  <si>
    <t>ACN- PR</t>
  </si>
  <si>
    <t>ITR - PR</t>
  </si>
  <si>
    <t>CPP- PR</t>
  </si>
  <si>
    <t>No. of 
Fail Subject</t>
  </si>
  <si>
    <t>Marks Obtained out of
 ( 900)</t>
  </si>
  <si>
    <t xml:space="preserve"> %age</t>
  </si>
  <si>
    <t>Result</t>
  </si>
  <si>
    <t>Previous No. of Backlogs</t>
  </si>
  <si>
    <t>Back Subj.</t>
  </si>
  <si>
    <t>Total No. of Backlogs</t>
  </si>
  <si>
    <t>ESE</t>
  </si>
  <si>
    <t>PA</t>
  </si>
  <si>
    <t>Total</t>
  </si>
  <si>
    <t> SONAWANE CHETANA VINOD</t>
  </si>
  <si>
    <t>First class Dist</t>
  </si>
  <si>
    <t>F</t>
  </si>
  <si>
    <t> GUNJAL MANSI PRAVIN</t>
  </si>
  <si>
    <t> AHINAVE APEKSHA DIPAK</t>
  </si>
  <si>
    <t> ALHAT DISHANT DILIP</t>
  </si>
  <si>
    <t>21@</t>
  </si>
  <si>
    <t>30@</t>
  </si>
  <si>
    <t>Second class CON</t>
  </si>
  <si>
    <t>M</t>
  </si>
  <si>
    <t> AMLE BHUMI SANJAY</t>
  </si>
  <si>
    <t> ATKARI DIVYA VASANT</t>
  </si>
  <si>
    <t> BANGAR VAISHNAVI DEVRAM</t>
  </si>
  <si>
    <t> BARVE DURGA MUKUND</t>
  </si>
  <si>
    <t> BATWAL NISHANT CHANDRAKANT</t>
  </si>
  <si>
    <t> BENKE SIDDHI SAGAR</t>
  </si>
  <si>
    <t> BHANGE SIDDHANT AMOL</t>
  </si>
  <si>
    <t> BHISE PALLAVI RAMDAS</t>
  </si>
  <si>
    <t> BHISE SHUBHAM SANTOSH</t>
  </si>
  <si>
    <t xml:space="preserve">First class </t>
  </si>
  <si>
    <t> BHOR DIKSHA ASHOK</t>
  </si>
  <si>
    <t> BHOR MAYURI JAYSING</t>
  </si>
  <si>
    <t> CHAVAN SACHIN VITTHALRAO</t>
  </si>
  <si>
    <t> DALVI SANSKRUTI SUNIL</t>
  </si>
  <si>
    <t> DANGAT VED KISHOR</t>
  </si>
  <si>
    <t> DAWKHAR ADITYA NITIN</t>
  </si>
  <si>
    <t> DEVKAR ANIL BABAJI</t>
  </si>
  <si>
    <t>24*</t>
  </si>
  <si>
    <t>47*</t>
  </si>
  <si>
    <t>7*</t>
  </si>
  <si>
    <t>19*</t>
  </si>
  <si>
    <t>21*</t>
  </si>
  <si>
    <t>42*</t>
  </si>
  <si>
    <t>13*</t>
  </si>
  <si>
    <t>26*</t>
  </si>
  <si>
    <t>Fail</t>
  </si>
  <si>
    <t> DHAMALE SHRADDHA SACHIN</t>
  </si>
  <si>
    <t> DHOBALE KARTIK RAJENDRA</t>
  </si>
  <si>
    <t> DONGARE TANVI SANJAY</t>
  </si>
  <si>
    <t> DUMBRE RITESH KHANDU</t>
  </si>
  <si>
    <t>30*</t>
  </si>
  <si>
    <t> DUMBRE SANCHITA ASHOK</t>
  </si>
  <si>
    <t> DUMBRE SAURABH MANOHAR</t>
  </si>
  <si>
    <t>23@</t>
  </si>
  <si>
    <t>47@</t>
  </si>
  <si>
    <t>First class Con</t>
  </si>
  <si>
    <t> DUMBRE SUCHIT JAGAN</t>
  </si>
  <si>
    <t> GADGE SRUSHTI SUNIL</t>
  </si>
  <si>
    <t> GADHAVE MAHENDRA BABAJI</t>
  </si>
  <si>
    <t> GAIKWAD SAKSHI ARUN</t>
  </si>
  <si>
    <t> GARE ASHITOSH ULHAS</t>
  </si>
  <si>
    <t> GARE YADAV BALASAHEB</t>
  </si>
  <si>
    <t> GATE ARATI ARUN</t>
  </si>
  <si>
    <t> GHUDE SAMRUDDHI SUNIL</t>
  </si>
  <si>
    <t> GUNJAL NAITIK SHRIHARI</t>
  </si>
  <si>
    <t> HANAVATE SOHAM SANTOSH</t>
  </si>
  <si>
    <t> HANDE MAYURESH MANGESH</t>
  </si>
  <si>
    <t> HANDE OMKAR BHANUDAS</t>
  </si>
  <si>
    <t> HANDE SAKSHI MANIK</t>
  </si>
  <si>
    <t> HANDE YASHRAJ DINESH</t>
  </si>
  <si>
    <t> HINGE SHRAVNI ASHISH</t>
  </si>
  <si>
    <t> JADHAV AMRUTA TUKARAM</t>
  </si>
  <si>
    <t> JADHAV ASHIMA KAILAS</t>
  </si>
  <si>
    <t> JONDHALE HARSHAL CHANDRAKANT</t>
  </si>
  <si>
    <t> JUNDARE ANUSHKA MURLIDHAR</t>
  </si>
  <si>
    <t> KAKADE AKRUTI RAJESH</t>
  </si>
  <si>
    <t> KASHID SARTHAK NAVNATH</t>
  </si>
  <si>
    <t> KHANDAGALE SAMIKSHA MANGESH</t>
  </si>
  <si>
    <t> KHANDGE PRATIKSHA RAVINDRA</t>
  </si>
  <si>
    <t> CHAVAN KRUSHNARTH KHANDU</t>
  </si>
  <si>
    <t> KUMKAR SAHIL SHIVAJI</t>
  </si>
  <si>
    <t> KURKUTE SHRUTI GANESH</t>
  </si>
  <si>
    <t> LAKHE SAI SADASHIV</t>
  </si>
  <si>
    <t> LANDGE VAISHNAVI PADMAKAR</t>
  </si>
  <si>
    <t> LOHOTE SAHIL RAJENDRA</t>
  </si>
  <si>
    <t> LOKHANDE PAYAL SHANTARAM</t>
  </si>
  <si>
    <t> MEHER VEDANTI PRAVIN</t>
  </si>
  <si>
    <t> MOHOMMAD MUAZZAM ABDUL MUBIN SHAIKH</t>
  </si>
  <si>
    <t> MUJAVAR MIRZAN MUBARAK</t>
  </si>
  <si>
    <t> NAIKWADI AKSHAY VIJAY</t>
  </si>
  <si>
    <t> NALAWADE SAMRUDDHI BABURAO</t>
  </si>
  <si>
    <t> NARAWADE VAISHNAVI SANDIP</t>
  </si>
  <si>
    <t> NAVALE NILAKSHI NAVANATH</t>
  </si>
  <si>
    <t> NAVALE SAMRUDDHI MANGESH</t>
  </si>
  <si>
    <t> NAVALE SANIKA SHASHIKANT</t>
  </si>
  <si>
    <t> NAVALE SHRUTIKA JALINDAR</t>
  </si>
  <si>
    <t> NAYKODI OM RAVINDRA</t>
  </si>
  <si>
    <t> NAYKODI TANUJA ARUN</t>
  </si>
  <si>
    <t> PALVE SADHANA SOMNATH</t>
  </si>
  <si>
    <t> PATAIT OMKAR MADHUKAR</t>
  </si>
  <si>
    <t>First Class</t>
  </si>
  <si>
    <t> PIMPALE PRATHAMESH NARENDRA</t>
  </si>
  <si>
    <t> POTE JAYESH GANESH</t>
  </si>
  <si>
    <t> POTE VIGHNESH SANDIP</t>
  </si>
  <si>
    <t> RIYA SANTOSH DOKE</t>
  </si>
  <si>
    <t> SARJINE SWARUP BAJIRAO</t>
  </si>
  <si>
    <t> SHETE AJINKYA JALINDAR</t>
  </si>
  <si>
    <t> SHINDE ATHARV KAILAS</t>
  </si>
  <si>
    <t> SHINDE PIYUSH SANTOSH</t>
  </si>
  <si>
    <t>First Class DIST.</t>
  </si>
  <si>
    <t> SHINDE SHRUTI NAVNATH</t>
  </si>
  <si>
    <t> SHINDE SHUBHAM SANTOSH</t>
  </si>
  <si>
    <t> SHINGARE PRAJWAL VIJAY</t>
  </si>
  <si>
    <t> SONAWANE SWARALI SANJAY</t>
  </si>
  <si>
    <t> TAMBE SAMARTH NANA</t>
  </si>
  <si>
    <t> TAMBE SWARUPA SURESH</t>
  </si>
  <si>
    <t> TATI TANMAY SURAJ</t>
  </si>
  <si>
    <t> THORAT PRAVIN ASHOK</t>
  </si>
  <si>
    <t> VISHWE ARCHANA SANJAY</t>
  </si>
  <si>
    <t> VITKAR JAYESH GANPAT</t>
  </si>
  <si>
    <t> WAGHCHAURE VIDYA VIKAS</t>
  </si>
  <si>
    <t> WALUNJ SAKSHI UTTAM</t>
  </si>
  <si>
    <t> WALUNJ SUYASH NAVNATH</t>
  </si>
  <si>
    <t> WAMAN DEEPALI DATTATRAY</t>
  </si>
  <si>
    <t> YENDHE TANUJA MACHHINDRA</t>
  </si>
  <si>
    <t> ATTAR UMAR ARIF</t>
  </si>
  <si>
    <t> AUTI SHANTANU KESHAV</t>
  </si>
  <si>
    <t> CHASKAR SIDDHI DATTATRAY</t>
  </si>
  <si>
    <t> CHAVAN PREM SUBHASH</t>
  </si>
  <si>
    <t> DONGARE TANMAY SAMEER</t>
  </si>
  <si>
    <t>672+3=675</t>
  </si>
  <si>
    <t> LANDAGE OM KHANDU</t>
  </si>
  <si>
    <t>673+2=675</t>
  </si>
  <si>
    <t> NEHARKAR ANUSHKA SHIVAJI</t>
  </si>
  <si>
    <t> NEHARKAR ROSHAN NAVNATH</t>
  </si>
  <si>
    <t> NIMSE NIKHIL NAVNATH</t>
  </si>
  <si>
    <t> TOTARE SAMRUDDHI MANGESH</t>
  </si>
  <si>
    <t> WALUNJ SAMIKSHA SANJIV</t>
  </si>
  <si>
    <t> YEWALE SAHIL KAILAS</t>
  </si>
  <si>
    <t> GUNJAL SUSHANT BHAUSAHEB</t>
  </si>
  <si>
    <t> SABLE SHRUTI VILAS</t>
  </si>
  <si>
    <t> SHELKE AKASH AVINASH</t>
  </si>
  <si>
    <t>46@</t>
  </si>
  <si>
    <t>First Class CON.</t>
  </si>
  <si>
    <t> WAVHAL KAJAL ARUN</t>
  </si>
  <si>
    <t> KHADE PRANJAL DILIP</t>
  </si>
  <si>
    <t> SHINDE NIKITA BALASAHEB</t>
  </si>
  <si>
    <t> SALUNKHE RUTURAJ AVINASH</t>
  </si>
  <si>
    <t>37@</t>
  </si>
  <si>
    <t>SEN,DCC</t>
  </si>
  <si>
    <t> DAWKHAR ARYAN AMIT</t>
  </si>
  <si>
    <t> WAVHAL SHEJAL MANGESH</t>
  </si>
  <si>
    <t> TALAPE SAURABH TANAJI</t>
  </si>
  <si>
    <t> NAVALE PALAK SANTOSH</t>
  </si>
  <si>
    <t> BHOR DIVYA SANJAY</t>
  </si>
  <si>
    <t> DAWKHAR VAISHNAVI GANPAT</t>
  </si>
  <si>
    <t> DHOTRE SALONI RAJIV</t>
  </si>
  <si>
    <t>671+4=675</t>
  </si>
  <si>
    <t> SASTE ROSHANI JAYSING</t>
  </si>
  <si>
    <t> PACHORE RASIKA BABASAHEB</t>
  </si>
  <si>
    <t>Minimum Marks</t>
  </si>
  <si>
    <t>Maximum Marks</t>
  </si>
  <si>
    <t>No. of Appeared Student</t>
  </si>
  <si>
    <t>No. of students Passed</t>
  </si>
  <si>
    <t>% of students passed</t>
  </si>
  <si>
    <t>No. of students above 60</t>
  </si>
  <si>
    <t>% of students above 60</t>
  </si>
  <si>
    <t>Total No. of Candidate Appeared for Exam</t>
  </si>
  <si>
    <t>Total No. of Distinction</t>
  </si>
  <si>
    <t>Total No. of Boys Appeared for Exam</t>
  </si>
  <si>
    <t>Total No. of First Class</t>
  </si>
  <si>
    <t>Total No. of Girls Appeared for Exam</t>
  </si>
  <si>
    <t>Total No. of Second Class</t>
  </si>
  <si>
    <t>Total No. of Boys Pass</t>
  </si>
  <si>
    <t>Total No. of Pass Class</t>
  </si>
  <si>
    <t>--</t>
  </si>
  <si>
    <t>Total No. of Girls Pass</t>
  </si>
  <si>
    <t>Total No. of A.T. K. T. Class</t>
  </si>
  <si>
    <t>Overall Result in % age Without ATKT</t>
  </si>
  <si>
    <t>Total No. of Fail students</t>
  </si>
  <si>
    <t>Overall Result in % age With ATKT</t>
  </si>
  <si>
    <t>Total No. of RHR/ Detained</t>
  </si>
  <si>
    <t> DAMASE SONALI KISAN</t>
  </si>
  <si>
    <t>18*</t>
  </si>
  <si>
    <t>35*</t>
  </si>
  <si>
    <t>11*</t>
  </si>
  <si>
    <t>31*</t>
  </si>
  <si>
    <t>FAIL</t>
  </si>
  <si>
    <t> GAWADE ANIRUDDH BABAJI</t>
  </si>
  <si>
    <t>16*</t>
  </si>
  <si>
    <t>22*</t>
  </si>
  <si>
    <t>-</t>
  </si>
  <si>
    <t>A.T.K.T</t>
  </si>
  <si>
    <t>PWP,MAD,WBP</t>
  </si>
  <si>
    <t>Subjectwise Result Analysis for WINTER 2024 Examination</t>
  </si>
  <si>
    <t>CO5I</t>
  </si>
  <si>
    <t>S. N.</t>
  </si>
  <si>
    <t>Name of Subject</t>
  </si>
  <si>
    <t>Abbreviation /Subject Code</t>
  </si>
  <si>
    <t>Subject Teacher</t>
  </si>
  <si>
    <t>App. Students</t>
  </si>
  <si>
    <t>Pass Students</t>
  </si>
  <si>
    <t>%</t>
  </si>
  <si>
    <t>ENVIRONMENTAL STUDIES</t>
  </si>
  <si>
    <t>EST (22447)</t>
  </si>
  <si>
    <t>Mrs. Shinde P. T
 Ms. Ganjave D. B.</t>
  </si>
  <si>
    <t>OPERATING SYSTEM</t>
  </si>
  <si>
    <t>OSY (22516)</t>
  </si>
  <si>
    <t>Mrs. Bankhele P. K.</t>
  </si>
  <si>
    <t>ADVANCED JAVA PROGRAMMING</t>
  </si>
  <si>
    <t>AJP (22517)</t>
  </si>
  <si>
    <t>Mr. Jadhav V. V.</t>
  </si>
  <si>
    <t>SOFTWARE TESTING</t>
  </si>
  <si>
    <t>STE (22518)</t>
  </si>
  <si>
    <t>Ms. Shah D. S.</t>
  </si>
  <si>
    <t>ADVANCED COMPUTER NETWORKING</t>
  </si>
  <si>
    <t>ACN (22520)</t>
  </si>
  <si>
    <t>Ms. Magar A. S.</t>
  </si>
  <si>
    <t>CO3K</t>
  </si>
  <si>
    <t>DATA STRUCTURE USING 'C'</t>
  </si>
  <si>
    <t>DSU (313301)</t>
  </si>
  <si>
    <t>Mr. Dumbre S. B.</t>
  </si>
  <si>
    <t>DATABASE MANAGEMENT SYSTEM</t>
  </si>
  <si>
    <t>DMS (313302)</t>
  </si>
  <si>
    <t>Mr. Badhe M. S.</t>
  </si>
  <si>
    <t>DIGITAL TECHNIQUES</t>
  </si>
  <si>
    <t>DTE (313303)</t>
  </si>
  <si>
    <t>Ms. Chaudhari G. S.</t>
  </si>
  <si>
    <t>OBJECT ORIENTED PROGRAMMING USING C++</t>
  </si>
  <si>
    <t>OOP (313304)</t>
  </si>
  <si>
    <t>Ms. Shelake R. M.</t>
  </si>
  <si>
    <t>CO1K</t>
  </si>
  <si>
    <t>BASIC MATHEMATICS</t>
  </si>
  <si>
    <t>BMS (311302)</t>
  </si>
  <si>
    <t>Ms. Bhumkar B. D.</t>
  </si>
  <si>
    <t>BASIC SCIENCE</t>
  </si>
  <si>
    <t>BSC (311305)</t>
  </si>
  <si>
    <t>Mr. Dhamale B. R.
 Mr. Auti P. V.</t>
  </si>
  <si>
    <t>COMMUNICATION SKILLS (ENGLISH)</t>
  </si>
  <si>
    <t>ENG (311303)</t>
  </si>
  <si>
    <t>Ms. Kokane M. G.</t>
  </si>
  <si>
    <t>Result Analysis for WINTER 2024 Examination</t>
  </si>
  <si>
    <t>Course</t>
  </si>
  <si>
    <t>No. of Candidate App.</t>
  </si>
  <si>
    <t>Distinction</t>
  </si>
  <si>
    <t>I st Class</t>
  </si>
  <si>
    <t>II nd Class</t>
  </si>
  <si>
    <t>Pass</t>
  </si>
  <si>
    <t>% of Passing with 
 A. T. K. T.</t>
  </si>
  <si>
    <t>Ranking</t>
  </si>
  <si>
    <t>Rank</t>
  </si>
  <si>
    <t>Name of the Candidate</t>
  </si>
  <si>
    <t>Marks Obtained</t>
  </si>
  <si>
    <t>Out of</t>
  </si>
  <si>
    <t> DANGAT SARTHAK NITIN</t>
  </si>
  <si>
    <t> GIDE SAIL SUBHASH</t>
  </si>
  <si>
    <t> AUTI SANSKAR PRAKASH</t>
  </si>
  <si>
    <t> SHETE SHREYA SANDIP</t>
  </si>
  <si>
    <t> NALAWADE SIDDHI SUDHIR</t>
  </si>
  <si>
    <t> SHELAR AVANTI AVINASH</t>
  </si>
  <si>
    <t>FIRST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</si>
</sst>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B6D7A8"/>
        <bgColor rgb="FFB6D7A8"/>
      </patternFill>
    </fill>
    <fill>
      <patternFill patternType="solid">
        <fgColor rgb="FFFDE9D9"/>
        <bgColor rgb="FFFDE9D9"/>
      </patternFill>
    </fill>
    <fill>
      <patternFill patternType="solid">
        <fgColor rgb="FF9BC2E6"/>
        <bgColor rgb="FF9BC2E6"/>
      </patternFill>
    </fill>
    <fill>
      <patternFill patternType="solid">
        <fgColor rgb="FFFFFFFF"/>
        <bgColor rgb="FFFFFFFF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25"/>
  </cellStyleXfs>
  <cellXfs count="233">
    <xf numFmtId="0" fontId="0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5" borderId="13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8" fillId="6" borderId="13" xfId="0" applyFont="1" applyFill="1" applyBorder="1" applyAlignment="1">
      <alignment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13" xfId="0" applyFont="1" applyBorder="1"/>
    <xf numFmtId="0" fontId="9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5" borderId="25" xfId="0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5" borderId="18" xfId="0" applyFont="1" applyFill="1" applyBorder="1" applyAlignment="1">
      <alignment vertical="center"/>
    </xf>
    <xf numFmtId="0" fontId="9" fillId="0" borderId="2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7" borderId="13" xfId="0" applyFont="1" applyFill="1" applyBorder="1" applyAlignment="1">
      <alignment horizontal="left" vertical="center" wrapText="1"/>
    </xf>
    <xf numFmtId="0" fontId="17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7" fillId="7" borderId="13" xfId="0" applyFont="1" applyFill="1" applyBorder="1" applyAlignment="1">
      <alignment vertical="center" wrapText="1"/>
    </xf>
    <xf numFmtId="2" fontId="10" fillId="7" borderId="13" xfId="0" applyNumberFormat="1" applyFont="1" applyFill="1" applyBorder="1" applyAlignment="1">
      <alignment horizontal="center" vertical="center"/>
    </xf>
    <xf numFmtId="2" fontId="17" fillId="7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23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/>
    </xf>
    <xf numFmtId="0" fontId="26" fillId="0" borderId="3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3" xfId="0" applyFont="1" applyBorder="1"/>
    <xf numFmtId="0" fontId="8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/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30" fillId="0" borderId="42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0" fillId="0" borderId="54" xfId="0" applyFont="1" applyBorder="1" applyAlignment="1">
      <alignment horizontal="left" vertical="center"/>
    </xf>
    <xf numFmtId="0" fontId="3" fillId="0" borderId="55" xfId="0" applyFont="1" applyBorder="1"/>
    <xf numFmtId="0" fontId="21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23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left" vertical="center"/>
    </xf>
    <xf numFmtId="0" fontId="3" fillId="0" borderId="24" xfId="0" applyFont="1" applyBorder="1"/>
    <xf numFmtId="0" fontId="9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24" fillId="0" borderId="63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left" vertical="center"/>
    </xf>
    <xf numFmtId="0" fontId="3" fillId="0" borderId="65" xfId="0" applyFont="1" applyBorder="1"/>
    <xf numFmtId="0" fontId="31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/>
    </xf>
    <xf numFmtId="0" fontId="22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/>
    </xf>
    <xf numFmtId="0" fontId="3" fillId="0" borderId="65" xfId="0" applyFont="1" applyBorder="1" applyAlignment="1">
      <alignment horizontal="left"/>
    </xf>
    <xf numFmtId="0" fontId="1" fillId="0" borderId="25" xfId="1" applyFont="1" applyAlignment="1"/>
    <xf numFmtId="0" fontId="23" fillId="8" borderId="25" xfId="1" applyFont="1" applyFill="1" applyAlignment="1">
      <alignment horizontal="center"/>
    </xf>
    <xf numFmtId="0" fontId="10" fillId="8" borderId="25" xfId="1" applyFont="1" applyFill="1" applyAlignment="1"/>
    <xf numFmtId="0" fontId="28" fillId="9" borderId="13" xfId="1" applyFont="1" applyFill="1" applyBorder="1" applyAlignment="1">
      <alignment horizontal="center"/>
    </xf>
    <xf numFmtId="0" fontId="28" fillId="9" borderId="24" xfId="1" applyFont="1" applyFill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17" fillId="0" borderId="34" xfId="1" applyFont="1" applyBorder="1" applyAlignment="1"/>
    <xf numFmtId="0" fontId="6" fillId="0" borderId="34" xfId="1" applyFont="1" applyBorder="1" applyAlignment="1">
      <alignment horizontal="center"/>
    </xf>
    <xf numFmtId="0" fontId="8" fillId="0" borderId="34" xfId="1" applyFont="1" applyBorder="1" applyAlignment="1"/>
    <xf numFmtId="0" fontId="10" fillId="0" borderId="34" xfId="1" applyFont="1" applyBorder="1" applyAlignment="1"/>
    <xf numFmtId="0" fontId="10" fillId="0" borderId="25" xfId="1" applyFont="1" applyAlignment="1"/>
    <xf numFmtId="0" fontId="10" fillId="0" borderId="52" xfId="1" applyFont="1" applyBorder="1" applyAlignment="1"/>
    <xf numFmtId="0" fontId="10" fillId="0" borderId="33" xfId="1" applyFont="1" applyBorder="1" applyAlignment="1"/>
    <xf numFmtId="0" fontId="17" fillId="0" borderId="20" xfId="1" applyFont="1" applyBorder="1" applyAlignment="1"/>
    <xf numFmtId="0" fontId="17" fillId="0" borderId="24" xfId="1" applyFont="1" applyBorder="1" applyAlignment="1"/>
    <xf numFmtId="0" fontId="29" fillId="0" borderId="34" xfId="1" applyFont="1" applyBorder="1" applyAlignment="1"/>
    <xf numFmtId="0" fontId="8" fillId="0" borderId="52" xfId="1" applyFont="1" applyBorder="1" applyAlignment="1">
      <alignment horizontal="center"/>
    </xf>
    <xf numFmtId="0" fontId="8" fillId="0" borderId="53" xfId="1" applyFont="1" applyBorder="1" applyAlignment="1">
      <alignment horizontal="center"/>
    </xf>
    <xf numFmtId="0" fontId="1" fillId="0" borderId="72" xfId="0" applyFont="1" applyBorder="1" applyAlignment="1">
      <alignment horizontal="center" wrapText="1"/>
    </xf>
    <xf numFmtId="0" fontId="34" fillId="0" borderId="76" xfId="0" applyFont="1" applyBorder="1" applyAlignment="1">
      <alignment vertical="center" wrapText="1"/>
    </xf>
    <xf numFmtId="0" fontId="28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wrapText="1"/>
    </xf>
    <xf numFmtId="0" fontId="34" fillId="0" borderId="78" xfId="0" applyFont="1" applyBorder="1" applyAlignment="1">
      <alignment vertical="center" wrapText="1"/>
    </xf>
    <xf numFmtId="0" fontId="28" fillId="0" borderId="78" xfId="0" applyFont="1" applyBorder="1" applyAlignment="1">
      <alignment horizontal="center" vertical="center" wrapText="1"/>
    </xf>
    <xf numFmtId="0" fontId="24" fillId="0" borderId="63" xfId="0" quotePrefix="1" applyFont="1" applyBorder="1" applyAlignment="1">
      <alignment horizontal="center" vertical="center"/>
    </xf>
    <xf numFmtId="0" fontId="23" fillId="0" borderId="71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left" vertical="center"/>
    </xf>
    <xf numFmtId="0" fontId="3" fillId="0" borderId="35" xfId="0" applyFont="1" applyBorder="1"/>
    <xf numFmtId="0" fontId="22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3" fillId="0" borderId="48" xfId="0" applyFont="1" applyBorder="1"/>
    <xf numFmtId="0" fontId="3" fillId="0" borderId="44" xfId="0" applyFont="1" applyBorder="1"/>
    <xf numFmtId="0" fontId="20" fillId="0" borderId="43" xfId="0" applyFont="1" applyBorder="1" applyAlignment="1">
      <alignment horizontal="left" vertical="center"/>
    </xf>
    <xf numFmtId="0" fontId="10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33" xfId="0" applyFont="1" applyBorder="1"/>
    <xf numFmtId="0" fontId="23" fillId="0" borderId="15" xfId="0" applyFont="1" applyBorder="1" applyAlignment="1">
      <alignment horizontal="center"/>
    </xf>
    <xf numFmtId="0" fontId="10" fillId="0" borderId="15" xfId="0" quotePrefix="1" applyFont="1" applyBorder="1" applyAlignment="1">
      <alignment horizontal="center"/>
    </xf>
    <xf numFmtId="0" fontId="10" fillId="0" borderId="28" xfId="0" applyFont="1" applyBorder="1" applyAlignment="1"/>
    <xf numFmtId="0" fontId="3" fillId="0" borderId="79" xfId="0" applyFont="1" applyBorder="1"/>
    <xf numFmtId="0" fontId="10" fillId="0" borderId="29" xfId="0" applyFont="1" applyBorder="1" applyAlignment="1"/>
    <xf numFmtId="0" fontId="3" fillId="0" borderId="16" xfId="0" applyFont="1" applyBorder="1"/>
    <xf numFmtId="0" fontId="3" fillId="0" borderId="80" xfId="0" applyFont="1" applyBorder="1"/>
    <xf numFmtId="0" fontId="23" fillId="0" borderId="28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20" fillId="0" borderId="28" xfId="0" applyFont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32" fillId="0" borderId="73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0" borderId="75" xfId="0" applyFont="1" applyBorder="1" applyAlignment="1">
      <alignment horizontal="center" vertical="center" wrapText="1"/>
    </xf>
    <xf numFmtId="0" fontId="27" fillId="0" borderId="25" xfId="1" applyFont="1" applyAlignment="1">
      <alignment horizontal="center"/>
    </xf>
    <xf numFmtId="0" fontId="1" fillId="0" borderId="25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94"/>
  <sheetViews>
    <sheetView tabSelected="1" view="pageBreakPreview" zoomScaleNormal="100" zoomScaleSheetLayoutView="100" workbookViewId="0">
      <pane ySplit="5" topLeftCell="A6" activePane="bottomLeft" state="frozen"/>
      <selection pane="bottomLeft" activeCell="A5" sqref="A5:XFD5"/>
    </sheetView>
  </sheetViews>
  <sheetFormatPr defaultColWidth="14.42578125" defaultRowHeight="15" customHeight="1" x14ac:dyDescent="0.25"/>
  <cols>
    <col min="1" max="1" width="12.28515625" customWidth="1"/>
    <col min="2" max="2" width="33.140625" customWidth="1"/>
    <col min="3" max="3" width="9.140625" customWidth="1"/>
    <col min="4" max="4" width="6.85546875" customWidth="1"/>
    <col min="5" max="5" width="7.42578125" customWidth="1"/>
    <col min="6" max="36" width="6.7109375" customWidth="1"/>
    <col min="37" max="37" width="8.140625" customWidth="1"/>
    <col min="38" max="38" width="9.7109375" customWidth="1"/>
    <col min="39" max="39" width="8.140625" customWidth="1"/>
    <col min="40" max="40" width="18.140625" bestFit="1" customWidth="1"/>
    <col min="41" max="41" width="9.85546875" customWidth="1"/>
    <col min="42" max="42" width="16.140625" customWidth="1"/>
    <col min="43" max="44" width="9.85546875" customWidth="1"/>
  </cols>
  <sheetData>
    <row r="1" spans="1:44" ht="46.5" customHeight="1" x14ac:dyDescent="0.25">
      <c r="A1" s="193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5"/>
    </row>
    <row r="2" spans="1:44" ht="24" customHeight="1" x14ac:dyDescent="0.25">
      <c r="A2" s="196" t="s">
        <v>1</v>
      </c>
      <c r="B2" s="197"/>
      <c r="C2" s="198"/>
      <c r="D2" s="199" t="s">
        <v>2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5"/>
    </row>
    <row r="3" spans="1:44" ht="57" x14ac:dyDescent="0.25">
      <c r="A3" s="1" t="s">
        <v>3</v>
      </c>
      <c r="B3" s="2" t="s">
        <v>4</v>
      </c>
      <c r="C3" s="3" t="s">
        <v>5</v>
      </c>
      <c r="D3" s="190" t="s">
        <v>6</v>
      </c>
      <c r="E3" s="191"/>
      <c r="F3" s="192"/>
      <c r="G3" s="190" t="s">
        <v>7</v>
      </c>
      <c r="H3" s="191"/>
      <c r="I3" s="192"/>
      <c r="J3" s="190" t="s">
        <v>8</v>
      </c>
      <c r="K3" s="191"/>
      <c r="L3" s="192"/>
      <c r="M3" s="190" t="s">
        <v>9</v>
      </c>
      <c r="N3" s="191"/>
      <c r="O3" s="192"/>
      <c r="P3" s="190" t="s">
        <v>10</v>
      </c>
      <c r="Q3" s="191"/>
      <c r="R3" s="192"/>
      <c r="S3" s="190" t="s">
        <v>11</v>
      </c>
      <c r="T3" s="191"/>
      <c r="U3" s="192"/>
      <c r="V3" s="190" t="s">
        <v>12</v>
      </c>
      <c r="W3" s="191"/>
      <c r="X3" s="192"/>
      <c r="Y3" s="190" t="s">
        <v>13</v>
      </c>
      <c r="Z3" s="191"/>
      <c r="AA3" s="192"/>
      <c r="AB3" s="190" t="s">
        <v>14</v>
      </c>
      <c r="AC3" s="191"/>
      <c r="AD3" s="192"/>
      <c r="AE3" s="190" t="s">
        <v>15</v>
      </c>
      <c r="AF3" s="191"/>
      <c r="AG3" s="192"/>
      <c r="AH3" s="190" t="s">
        <v>16</v>
      </c>
      <c r="AI3" s="191"/>
      <c r="AJ3" s="192"/>
      <c r="AK3" s="4" t="s">
        <v>17</v>
      </c>
      <c r="AL3" s="5" t="s">
        <v>18</v>
      </c>
      <c r="AM3" s="6" t="s">
        <v>19</v>
      </c>
      <c r="AN3" s="7" t="s">
        <v>20</v>
      </c>
      <c r="AO3" s="6" t="s">
        <v>21</v>
      </c>
      <c r="AP3" s="6" t="s">
        <v>22</v>
      </c>
      <c r="AQ3" s="6" t="s">
        <v>23</v>
      </c>
      <c r="AR3" s="8"/>
    </row>
    <row r="4" spans="1:44" ht="15.75" x14ac:dyDescent="0.25">
      <c r="A4" s="9"/>
      <c r="B4" s="10"/>
      <c r="C4" s="11"/>
      <c r="D4" s="12" t="s">
        <v>24</v>
      </c>
      <c r="E4" s="13" t="s">
        <v>25</v>
      </c>
      <c r="F4" s="14" t="s">
        <v>26</v>
      </c>
      <c r="G4" s="12" t="s">
        <v>24</v>
      </c>
      <c r="H4" s="13" t="s">
        <v>25</v>
      </c>
      <c r="I4" s="14" t="s">
        <v>26</v>
      </c>
      <c r="J4" s="12" t="s">
        <v>24</v>
      </c>
      <c r="K4" s="13" t="s">
        <v>25</v>
      </c>
      <c r="L4" s="14" t="s">
        <v>26</v>
      </c>
      <c r="M4" s="12" t="s">
        <v>24</v>
      </c>
      <c r="N4" s="13" t="s">
        <v>25</v>
      </c>
      <c r="O4" s="14" t="s">
        <v>26</v>
      </c>
      <c r="P4" s="12" t="s">
        <v>24</v>
      </c>
      <c r="Q4" s="13" t="s">
        <v>25</v>
      </c>
      <c r="R4" s="14" t="s">
        <v>26</v>
      </c>
      <c r="S4" s="12" t="s">
        <v>24</v>
      </c>
      <c r="T4" s="13" t="s">
        <v>25</v>
      </c>
      <c r="U4" s="14" t="s">
        <v>26</v>
      </c>
      <c r="V4" s="12" t="s">
        <v>24</v>
      </c>
      <c r="W4" s="13" t="s">
        <v>25</v>
      </c>
      <c r="X4" s="14" t="s">
        <v>26</v>
      </c>
      <c r="Y4" s="12" t="s">
        <v>24</v>
      </c>
      <c r="Z4" s="13" t="s">
        <v>25</v>
      </c>
      <c r="AA4" s="14" t="s">
        <v>26</v>
      </c>
      <c r="AB4" s="12" t="s">
        <v>24</v>
      </c>
      <c r="AC4" s="13" t="s">
        <v>25</v>
      </c>
      <c r="AD4" s="15" t="s">
        <v>26</v>
      </c>
      <c r="AE4" s="16" t="s">
        <v>24</v>
      </c>
      <c r="AF4" s="17" t="s">
        <v>25</v>
      </c>
      <c r="AG4" s="15" t="s">
        <v>26</v>
      </c>
      <c r="AH4" s="16" t="s">
        <v>24</v>
      </c>
      <c r="AI4" s="17" t="s">
        <v>25</v>
      </c>
      <c r="AJ4" s="15" t="s">
        <v>26</v>
      </c>
      <c r="AK4" s="18"/>
      <c r="AL4" s="19"/>
      <c r="AM4" s="20"/>
      <c r="AN4" s="21"/>
      <c r="AO4" s="18"/>
      <c r="AP4" s="20"/>
      <c r="AQ4" s="20"/>
      <c r="AR4" s="8"/>
    </row>
    <row r="5" spans="1:44" ht="22.5" customHeight="1" x14ac:dyDescent="0.25">
      <c r="A5" s="22">
        <v>1</v>
      </c>
      <c r="B5" s="23">
        <v>2</v>
      </c>
      <c r="C5" s="24">
        <v>3</v>
      </c>
      <c r="D5" s="25">
        <v>70</v>
      </c>
      <c r="E5" s="26">
        <v>30</v>
      </c>
      <c r="F5" s="24">
        <v>100</v>
      </c>
      <c r="G5" s="25">
        <v>70</v>
      </c>
      <c r="H5" s="26">
        <v>30</v>
      </c>
      <c r="I5" s="24">
        <v>100</v>
      </c>
      <c r="J5" s="25">
        <v>25</v>
      </c>
      <c r="K5" s="26">
        <v>25</v>
      </c>
      <c r="L5" s="24">
        <v>50</v>
      </c>
      <c r="M5" s="25">
        <v>70</v>
      </c>
      <c r="N5" s="26">
        <v>30</v>
      </c>
      <c r="O5" s="24">
        <v>100</v>
      </c>
      <c r="P5" s="25">
        <v>25</v>
      </c>
      <c r="Q5" s="26">
        <v>25</v>
      </c>
      <c r="R5" s="24">
        <v>50</v>
      </c>
      <c r="S5" s="25">
        <v>70</v>
      </c>
      <c r="T5" s="26">
        <v>30</v>
      </c>
      <c r="U5" s="24">
        <v>100</v>
      </c>
      <c r="V5" s="25">
        <v>25</v>
      </c>
      <c r="W5" s="26">
        <v>25</v>
      </c>
      <c r="X5" s="24">
        <v>50</v>
      </c>
      <c r="Y5" s="25">
        <v>70</v>
      </c>
      <c r="Z5" s="26">
        <v>30</v>
      </c>
      <c r="AA5" s="24">
        <v>100</v>
      </c>
      <c r="AB5" s="25">
        <v>25</v>
      </c>
      <c r="AC5" s="26">
        <v>25</v>
      </c>
      <c r="AD5" s="24">
        <v>50</v>
      </c>
      <c r="AE5" s="25">
        <v>75</v>
      </c>
      <c r="AF5" s="26">
        <v>75</v>
      </c>
      <c r="AG5" s="24">
        <v>150</v>
      </c>
      <c r="AH5" s="25">
        <v>25</v>
      </c>
      <c r="AI5" s="26">
        <v>25</v>
      </c>
      <c r="AJ5" s="24">
        <v>50</v>
      </c>
      <c r="AK5" s="27">
        <v>4</v>
      </c>
      <c r="AL5" s="23">
        <v>5</v>
      </c>
      <c r="AM5" s="26">
        <v>6</v>
      </c>
      <c r="AN5" s="23">
        <v>7</v>
      </c>
      <c r="AO5" s="28"/>
      <c r="AP5" s="28"/>
      <c r="AQ5" s="29"/>
      <c r="AR5" s="30"/>
    </row>
    <row r="6" spans="1:44" ht="27" customHeight="1" x14ac:dyDescent="0.25">
      <c r="A6" s="31">
        <v>2105080242</v>
      </c>
      <c r="B6" s="32" t="s">
        <v>27</v>
      </c>
      <c r="C6" s="33">
        <v>192103</v>
      </c>
      <c r="D6" s="34">
        <v>45</v>
      </c>
      <c r="E6" s="35">
        <v>28</v>
      </c>
      <c r="F6" s="36">
        <f t="shared" ref="F6:F24" si="0">SUM(D6,E6)</f>
        <v>73</v>
      </c>
      <c r="G6" s="34">
        <v>56</v>
      </c>
      <c r="H6" s="35">
        <v>23</v>
      </c>
      <c r="I6" s="37">
        <v>79</v>
      </c>
      <c r="J6" s="34">
        <v>20</v>
      </c>
      <c r="K6" s="35">
        <v>22</v>
      </c>
      <c r="L6" s="38">
        <v>42</v>
      </c>
      <c r="M6" s="34">
        <v>39</v>
      </c>
      <c r="N6" s="35">
        <v>23</v>
      </c>
      <c r="O6" s="37">
        <v>62</v>
      </c>
      <c r="P6" s="34">
        <v>18</v>
      </c>
      <c r="Q6" s="35">
        <v>22</v>
      </c>
      <c r="R6" s="39">
        <v>40</v>
      </c>
      <c r="S6" s="34">
        <v>56</v>
      </c>
      <c r="T6" s="35">
        <v>20</v>
      </c>
      <c r="U6" s="37">
        <v>76</v>
      </c>
      <c r="V6" s="34">
        <v>21</v>
      </c>
      <c r="W6" s="35">
        <v>23</v>
      </c>
      <c r="X6" s="39">
        <v>44</v>
      </c>
      <c r="Y6" s="34">
        <v>61</v>
      </c>
      <c r="Z6" s="35">
        <v>24</v>
      </c>
      <c r="AA6" s="37">
        <v>85</v>
      </c>
      <c r="AB6" s="34">
        <v>16</v>
      </c>
      <c r="AC6" s="35">
        <v>23</v>
      </c>
      <c r="AD6" s="39">
        <v>39</v>
      </c>
      <c r="AE6" s="34">
        <v>68</v>
      </c>
      <c r="AF6" s="35">
        <v>62</v>
      </c>
      <c r="AG6" s="38">
        <v>130</v>
      </c>
      <c r="AH6" s="34">
        <v>22</v>
      </c>
      <c r="AI6" s="35">
        <v>22</v>
      </c>
      <c r="AJ6" s="39">
        <v>44</v>
      </c>
      <c r="AK6" s="40"/>
      <c r="AL6" s="35">
        <v>714</v>
      </c>
      <c r="AM6" s="41">
        <v>79.33</v>
      </c>
      <c r="AN6" s="42" t="s">
        <v>28</v>
      </c>
      <c r="AO6" s="43"/>
      <c r="AP6" s="43"/>
      <c r="AQ6" s="43"/>
      <c r="AR6" s="44" t="s">
        <v>29</v>
      </c>
    </row>
    <row r="7" spans="1:44" ht="27" customHeight="1" x14ac:dyDescent="0.25">
      <c r="A7" s="31">
        <v>2201410264</v>
      </c>
      <c r="B7" s="32" t="s">
        <v>30</v>
      </c>
      <c r="C7" s="33">
        <v>192106</v>
      </c>
      <c r="D7" s="34">
        <v>63</v>
      </c>
      <c r="E7" s="35">
        <v>29</v>
      </c>
      <c r="F7" s="36">
        <f t="shared" si="0"/>
        <v>92</v>
      </c>
      <c r="G7" s="34">
        <v>61</v>
      </c>
      <c r="H7" s="35">
        <v>30</v>
      </c>
      <c r="I7" s="37">
        <v>91</v>
      </c>
      <c r="J7" s="34">
        <v>23</v>
      </c>
      <c r="K7" s="35">
        <v>24</v>
      </c>
      <c r="L7" s="38">
        <v>47</v>
      </c>
      <c r="M7" s="34">
        <v>57</v>
      </c>
      <c r="N7" s="35">
        <v>27</v>
      </c>
      <c r="O7" s="37">
        <v>84</v>
      </c>
      <c r="P7" s="34">
        <v>23</v>
      </c>
      <c r="Q7" s="35">
        <v>24</v>
      </c>
      <c r="R7" s="39">
        <v>47</v>
      </c>
      <c r="S7" s="34">
        <v>61</v>
      </c>
      <c r="T7" s="35">
        <v>30</v>
      </c>
      <c r="U7" s="37">
        <v>91</v>
      </c>
      <c r="V7" s="34">
        <v>24</v>
      </c>
      <c r="W7" s="35">
        <v>24</v>
      </c>
      <c r="X7" s="39">
        <v>48</v>
      </c>
      <c r="Y7" s="34">
        <v>65</v>
      </c>
      <c r="Z7" s="35">
        <v>30</v>
      </c>
      <c r="AA7" s="37">
        <v>95</v>
      </c>
      <c r="AB7" s="34">
        <v>20</v>
      </c>
      <c r="AC7" s="35">
        <v>23</v>
      </c>
      <c r="AD7" s="39">
        <v>43</v>
      </c>
      <c r="AE7" s="34">
        <v>73</v>
      </c>
      <c r="AF7" s="35">
        <v>71</v>
      </c>
      <c r="AG7" s="38">
        <v>144</v>
      </c>
      <c r="AH7" s="34">
        <v>23</v>
      </c>
      <c r="AI7" s="35">
        <v>24</v>
      </c>
      <c r="AJ7" s="39">
        <v>47</v>
      </c>
      <c r="AK7" s="40"/>
      <c r="AL7" s="35">
        <v>829</v>
      </c>
      <c r="AM7" s="41">
        <v>92.11</v>
      </c>
      <c r="AN7" s="42" t="s">
        <v>28</v>
      </c>
      <c r="AO7" s="43"/>
      <c r="AP7" s="43"/>
      <c r="AQ7" s="43"/>
      <c r="AR7" s="44" t="s">
        <v>29</v>
      </c>
    </row>
    <row r="8" spans="1:44" ht="27" customHeight="1" x14ac:dyDescent="0.25">
      <c r="A8" s="31">
        <v>2205080035</v>
      </c>
      <c r="B8" s="32" t="s">
        <v>31</v>
      </c>
      <c r="C8" s="33">
        <v>192107</v>
      </c>
      <c r="D8" s="34">
        <v>45</v>
      </c>
      <c r="E8" s="35">
        <v>27</v>
      </c>
      <c r="F8" s="36">
        <f t="shared" si="0"/>
        <v>72</v>
      </c>
      <c r="G8" s="34">
        <v>54</v>
      </c>
      <c r="H8" s="35">
        <v>27</v>
      </c>
      <c r="I8" s="37">
        <v>81</v>
      </c>
      <c r="J8" s="34">
        <v>23</v>
      </c>
      <c r="K8" s="35">
        <v>23</v>
      </c>
      <c r="L8" s="38">
        <v>46</v>
      </c>
      <c r="M8" s="34">
        <v>45</v>
      </c>
      <c r="N8" s="35">
        <v>24</v>
      </c>
      <c r="O8" s="37">
        <v>69</v>
      </c>
      <c r="P8" s="34">
        <v>20</v>
      </c>
      <c r="Q8" s="35">
        <v>23</v>
      </c>
      <c r="R8" s="39">
        <v>43</v>
      </c>
      <c r="S8" s="34">
        <v>54</v>
      </c>
      <c r="T8" s="35">
        <v>26</v>
      </c>
      <c r="U8" s="37">
        <v>80</v>
      </c>
      <c r="V8" s="34">
        <v>23</v>
      </c>
      <c r="W8" s="35">
        <v>23</v>
      </c>
      <c r="X8" s="39">
        <v>46</v>
      </c>
      <c r="Y8" s="34">
        <v>48</v>
      </c>
      <c r="Z8" s="35">
        <v>28</v>
      </c>
      <c r="AA8" s="37">
        <v>76</v>
      </c>
      <c r="AB8" s="34">
        <v>20</v>
      </c>
      <c r="AC8" s="35">
        <v>23</v>
      </c>
      <c r="AD8" s="39">
        <v>43</v>
      </c>
      <c r="AE8" s="34">
        <v>72</v>
      </c>
      <c r="AF8" s="35">
        <v>68</v>
      </c>
      <c r="AG8" s="38">
        <v>140</v>
      </c>
      <c r="AH8" s="34">
        <v>23</v>
      </c>
      <c r="AI8" s="35">
        <v>23</v>
      </c>
      <c r="AJ8" s="39">
        <v>46</v>
      </c>
      <c r="AK8" s="40"/>
      <c r="AL8" s="35">
        <v>742</v>
      </c>
      <c r="AM8" s="41">
        <v>82.44</v>
      </c>
      <c r="AN8" s="42" t="s">
        <v>28</v>
      </c>
      <c r="AO8" s="43"/>
      <c r="AP8" s="43"/>
      <c r="AQ8" s="43"/>
      <c r="AR8" s="44" t="s">
        <v>29</v>
      </c>
    </row>
    <row r="9" spans="1:44" ht="27" customHeight="1" x14ac:dyDescent="0.25">
      <c r="A9" s="31">
        <v>2205080036</v>
      </c>
      <c r="B9" s="32" t="s">
        <v>32</v>
      </c>
      <c r="C9" s="33">
        <v>192108</v>
      </c>
      <c r="D9" s="34">
        <v>29</v>
      </c>
      <c r="E9" s="35">
        <v>26</v>
      </c>
      <c r="F9" s="36">
        <f t="shared" si="0"/>
        <v>55</v>
      </c>
      <c r="G9" s="34">
        <v>30</v>
      </c>
      <c r="H9" s="35">
        <v>18</v>
      </c>
      <c r="I9" s="37">
        <v>48</v>
      </c>
      <c r="J9" s="34">
        <v>19</v>
      </c>
      <c r="K9" s="35">
        <v>20</v>
      </c>
      <c r="L9" s="38">
        <v>39</v>
      </c>
      <c r="M9" s="34">
        <v>28</v>
      </c>
      <c r="N9" s="35">
        <v>19</v>
      </c>
      <c r="O9" s="37">
        <v>47</v>
      </c>
      <c r="P9" s="34">
        <v>13</v>
      </c>
      <c r="Q9" s="35">
        <v>20</v>
      </c>
      <c r="R9" s="39">
        <v>33</v>
      </c>
      <c r="S9" s="34">
        <v>31</v>
      </c>
      <c r="T9" s="35">
        <v>18</v>
      </c>
      <c r="U9" s="37">
        <v>49</v>
      </c>
      <c r="V9" s="34">
        <v>19</v>
      </c>
      <c r="W9" s="35">
        <v>21</v>
      </c>
      <c r="X9" s="39">
        <v>40</v>
      </c>
      <c r="Y9" s="34" t="s">
        <v>33</v>
      </c>
      <c r="Z9" s="35">
        <v>9</v>
      </c>
      <c r="AA9" s="37" t="s">
        <v>34</v>
      </c>
      <c r="AB9" s="34">
        <v>12</v>
      </c>
      <c r="AC9" s="35">
        <v>21</v>
      </c>
      <c r="AD9" s="39">
        <v>33</v>
      </c>
      <c r="AE9" s="34">
        <v>60</v>
      </c>
      <c r="AF9" s="35">
        <v>61</v>
      </c>
      <c r="AG9" s="38">
        <v>121</v>
      </c>
      <c r="AH9" s="34">
        <v>17</v>
      </c>
      <c r="AI9" s="35">
        <v>17</v>
      </c>
      <c r="AJ9" s="39">
        <v>34</v>
      </c>
      <c r="AK9" s="45">
        <v>1</v>
      </c>
      <c r="AL9" s="35">
        <v>529</v>
      </c>
      <c r="AM9" s="41">
        <v>58.78</v>
      </c>
      <c r="AN9" s="42" t="s">
        <v>35</v>
      </c>
      <c r="AO9" s="43"/>
      <c r="AP9" s="43"/>
      <c r="AQ9" s="43"/>
      <c r="AR9" s="44" t="s">
        <v>36</v>
      </c>
    </row>
    <row r="10" spans="1:44" ht="27" customHeight="1" x14ac:dyDescent="0.25">
      <c r="A10" s="31">
        <v>2205080037</v>
      </c>
      <c r="B10" s="32" t="s">
        <v>37</v>
      </c>
      <c r="C10" s="33">
        <v>192109</v>
      </c>
      <c r="D10" s="34">
        <v>42</v>
      </c>
      <c r="E10" s="35">
        <v>27</v>
      </c>
      <c r="F10" s="36">
        <f t="shared" si="0"/>
        <v>69</v>
      </c>
      <c r="G10" s="34">
        <v>47</v>
      </c>
      <c r="H10" s="35">
        <v>27</v>
      </c>
      <c r="I10" s="37">
        <v>74</v>
      </c>
      <c r="J10" s="34">
        <v>22</v>
      </c>
      <c r="K10" s="35">
        <v>23</v>
      </c>
      <c r="L10" s="38">
        <v>45</v>
      </c>
      <c r="M10" s="34">
        <v>30</v>
      </c>
      <c r="N10" s="35">
        <v>26</v>
      </c>
      <c r="O10" s="37">
        <v>56</v>
      </c>
      <c r="P10" s="34">
        <v>19</v>
      </c>
      <c r="Q10" s="35">
        <v>22</v>
      </c>
      <c r="R10" s="39">
        <v>41</v>
      </c>
      <c r="S10" s="34">
        <v>52</v>
      </c>
      <c r="T10" s="35">
        <v>26</v>
      </c>
      <c r="U10" s="37">
        <v>78</v>
      </c>
      <c r="V10" s="34">
        <v>23</v>
      </c>
      <c r="W10" s="35">
        <v>23</v>
      </c>
      <c r="X10" s="39">
        <v>46</v>
      </c>
      <c r="Y10" s="34">
        <v>58</v>
      </c>
      <c r="Z10" s="35">
        <v>27</v>
      </c>
      <c r="AA10" s="37">
        <v>85</v>
      </c>
      <c r="AB10" s="34">
        <v>17</v>
      </c>
      <c r="AC10" s="35">
        <v>23</v>
      </c>
      <c r="AD10" s="39">
        <v>40</v>
      </c>
      <c r="AE10" s="34">
        <v>69</v>
      </c>
      <c r="AF10" s="35">
        <v>67</v>
      </c>
      <c r="AG10" s="38">
        <v>136</v>
      </c>
      <c r="AH10" s="34">
        <v>23</v>
      </c>
      <c r="AI10" s="35">
        <v>22</v>
      </c>
      <c r="AJ10" s="39">
        <v>45</v>
      </c>
      <c r="AK10" s="40"/>
      <c r="AL10" s="35">
        <v>715</v>
      </c>
      <c r="AM10" s="41">
        <v>79.44</v>
      </c>
      <c r="AN10" s="46" t="s">
        <v>28</v>
      </c>
      <c r="AO10" s="43"/>
      <c r="AP10" s="43"/>
      <c r="AQ10" s="43"/>
      <c r="AR10" s="44" t="s">
        <v>29</v>
      </c>
    </row>
    <row r="11" spans="1:44" ht="27" customHeight="1" x14ac:dyDescent="0.25">
      <c r="A11" s="31">
        <v>2205080038</v>
      </c>
      <c r="B11" s="32" t="s">
        <v>38</v>
      </c>
      <c r="C11" s="33">
        <v>192110</v>
      </c>
      <c r="D11" s="34">
        <v>64</v>
      </c>
      <c r="E11" s="35">
        <v>29</v>
      </c>
      <c r="F11" s="36">
        <f t="shared" si="0"/>
        <v>93</v>
      </c>
      <c r="G11" s="34">
        <v>61</v>
      </c>
      <c r="H11" s="35">
        <v>30</v>
      </c>
      <c r="I11" s="37">
        <v>91</v>
      </c>
      <c r="J11" s="34">
        <v>23</v>
      </c>
      <c r="K11" s="35">
        <v>23</v>
      </c>
      <c r="L11" s="38">
        <v>46</v>
      </c>
      <c r="M11" s="34">
        <v>43</v>
      </c>
      <c r="N11" s="35">
        <v>24</v>
      </c>
      <c r="O11" s="37">
        <v>67</v>
      </c>
      <c r="P11" s="34">
        <v>21</v>
      </c>
      <c r="Q11" s="35">
        <v>24</v>
      </c>
      <c r="R11" s="39">
        <v>45</v>
      </c>
      <c r="S11" s="34">
        <v>61</v>
      </c>
      <c r="T11" s="35">
        <v>28</v>
      </c>
      <c r="U11" s="37">
        <v>89</v>
      </c>
      <c r="V11" s="34">
        <v>23</v>
      </c>
      <c r="W11" s="35">
        <v>23</v>
      </c>
      <c r="X11" s="39">
        <v>46</v>
      </c>
      <c r="Y11" s="34">
        <v>63</v>
      </c>
      <c r="Z11" s="35">
        <v>30</v>
      </c>
      <c r="AA11" s="37">
        <v>93</v>
      </c>
      <c r="AB11" s="34">
        <v>20</v>
      </c>
      <c r="AC11" s="35">
        <v>23</v>
      </c>
      <c r="AD11" s="39">
        <v>43</v>
      </c>
      <c r="AE11" s="34">
        <v>70</v>
      </c>
      <c r="AF11" s="35">
        <v>70</v>
      </c>
      <c r="AG11" s="38">
        <v>140</v>
      </c>
      <c r="AH11" s="34">
        <v>23</v>
      </c>
      <c r="AI11" s="35">
        <v>23</v>
      </c>
      <c r="AJ11" s="39">
        <v>46</v>
      </c>
      <c r="AK11" s="40"/>
      <c r="AL11" s="35">
        <v>799</v>
      </c>
      <c r="AM11" s="41">
        <v>88.78</v>
      </c>
      <c r="AN11" s="42" t="s">
        <v>28</v>
      </c>
      <c r="AO11" s="43"/>
      <c r="AP11" s="43"/>
      <c r="AQ11" s="43"/>
      <c r="AR11" s="44" t="s">
        <v>29</v>
      </c>
    </row>
    <row r="12" spans="1:44" ht="27" customHeight="1" x14ac:dyDescent="0.25">
      <c r="A12" s="31">
        <v>2205080039</v>
      </c>
      <c r="B12" s="32" t="s">
        <v>39</v>
      </c>
      <c r="C12" s="33">
        <v>192111</v>
      </c>
      <c r="D12" s="34">
        <v>35</v>
      </c>
      <c r="E12" s="35">
        <v>27</v>
      </c>
      <c r="F12" s="36">
        <f t="shared" si="0"/>
        <v>62</v>
      </c>
      <c r="G12" s="34">
        <v>57</v>
      </c>
      <c r="H12" s="35">
        <v>28</v>
      </c>
      <c r="I12" s="47">
        <f t="shared" ref="I12:I24" si="1">SUM(G12,H12)</f>
        <v>85</v>
      </c>
      <c r="J12" s="34">
        <v>23</v>
      </c>
      <c r="K12" s="35">
        <v>22</v>
      </c>
      <c r="L12" s="48">
        <f t="shared" ref="L12:L80" si="2">SUM(J12,K12)</f>
        <v>45</v>
      </c>
      <c r="M12" s="34">
        <v>44</v>
      </c>
      <c r="N12" s="35">
        <v>25</v>
      </c>
      <c r="O12" s="47">
        <f t="shared" ref="O12:O24" si="3">SUM(M12,N12)</f>
        <v>69</v>
      </c>
      <c r="P12" s="34">
        <v>19</v>
      </c>
      <c r="Q12" s="35">
        <v>22</v>
      </c>
      <c r="R12" s="49">
        <f t="shared" ref="R12:R80" si="4">SUM(P12,Q12)</f>
        <v>41</v>
      </c>
      <c r="S12" s="34">
        <v>56</v>
      </c>
      <c r="T12" s="35">
        <v>27</v>
      </c>
      <c r="U12" s="47">
        <f t="shared" ref="U12:U24" si="5">SUM(S12,T12)</f>
        <v>83</v>
      </c>
      <c r="V12" s="34">
        <v>22</v>
      </c>
      <c r="W12" s="35">
        <v>23</v>
      </c>
      <c r="X12" s="49">
        <f t="shared" ref="X12:X80" si="6">SUM(V12,W12)</f>
        <v>45</v>
      </c>
      <c r="Y12" s="34">
        <v>61</v>
      </c>
      <c r="Z12" s="35">
        <v>29</v>
      </c>
      <c r="AA12" s="47">
        <f t="shared" ref="AA12:AA80" si="7">SUM(Y12,Z12)</f>
        <v>90</v>
      </c>
      <c r="AB12" s="34">
        <v>18</v>
      </c>
      <c r="AC12" s="35">
        <v>23</v>
      </c>
      <c r="AD12" s="49">
        <f t="shared" ref="AD12:AD80" si="8">SUM(AB12,AC12)</f>
        <v>41</v>
      </c>
      <c r="AE12" s="34">
        <v>68</v>
      </c>
      <c r="AF12" s="35">
        <v>66</v>
      </c>
      <c r="AG12" s="48">
        <f t="shared" ref="AG12:AG80" si="9">SUM(AE12:AF12)</f>
        <v>134</v>
      </c>
      <c r="AH12" s="34">
        <v>22</v>
      </c>
      <c r="AI12" s="35">
        <v>22</v>
      </c>
      <c r="AJ12" s="49">
        <f t="shared" ref="AJ12:AJ80" si="10">SUM(AH12,AI12)</f>
        <v>44</v>
      </c>
      <c r="AK12" s="40"/>
      <c r="AL12" s="35">
        <v>739</v>
      </c>
      <c r="AM12" s="41">
        <v>82.11</v>
      </c>
      <c r="AN12" s="42" t="s">
        <v>28</v>
      </c>
      <c r="AO12" s="43"/>
      <c r="AP12" s="43"/>
      <c r="AQ12" s="43"/>
      <c r="AR12" s="44" t="s">
        <v>29</v>
      </c>
    </row>
    <row r="13" spans="1:44" ht="27" customHeight="1" x14ac:dyDescent="0.25">
      <c r="A13" s="31">
        <v>2205080040</v>
      </c>
      <c r="B13" s="32" t="s">
        <v>40</v>
      </c>
      <c r="C13" s="33">
        <v>192112</v>
      </c>
      <c r="D13" s="34">
        <v>36</v>
      </c>
      <c r="E13" s="35">
        <v>28</v>
      </c>
      <c r="F13" s="36">
        <f t="shared" si="0"/>
        <v>64</v>
      </c>
      <c r="G13" s="34">
        <v>55</v>
      </c>
      <c r="H13" s="35">
        <v>24</v>
      </c>
      <c r="I13" s="47">
        <f t="shared" si="1"/>
        <v>79</v>
      </c>
      <c r="J13" s="34">
        <v>21</v>
      </c>
      <c r="K13" s="35">
        <v>22</v>
      </c>
      <c r="L13" s="48">
        <f t="shared" si="2"/>
        <v>43</v>
      </c>
      <c r="M13" s="34">
        <v>32</v>
      </c>
      <c r="N13" s="35">
        <v>26</v>
      </c>
      <c r="O13" s="47">
        <f t="shared" si="3"/>
        <v>58</v>
      </c>
      <c r="P13" s="34">
        <v>16</v>
      </c>
      <c r="Q13" s="35">
        <v>22</v>
      </c>
      <c r="R13" s="49">
        <f t="shared" si="4"/>
        <v>38</v>
      </c>
      <c r="S13" s="34">
        <v>55</v>
      </c>
      <c r="T13" s="35">
        <v>22</v>
      </c>
      <c r="U13" s="47">
        <f t="shared" si="5"/>
        <v>77</v>
      </c>
      <c r="V13" s="34">
        <v>21</v>
      </c>
      <c r="W13" s="35">
        <v>22</v>
      </c>
      <c r="X13" s="49">
        <f t="shared" si="6"/>
        <v>43</v>
      </c>
      <c r="Y13" s="34">
        <v>58</v>
      </c>
      <c r="Z13" s="35">
        <v>25</v>
      </c>
      <c r="AA13" s="47">
        <f t="shared" si="7"/>
        <v>83</v>
      </c>
      <c r="AB13" s="34">
        <v>15</v>
      </c>
      <c r="AC13" s="35">
        <v>22</v>
      </c>
      <c r="AD13" s="49">
        <f t="shared" si="8"/>
        <v>37</v>
      </c>
      <c r="AE13" s="34">
        <v>65</v>
      </c>
      <c r="AF13" s="35">
        <v>65</v>
      </c>
      <c r="AG13" s="48">
        <f t="shared" si="9"/>
        <v>130</v>
      </c>
      <c r="AH13" s="34">
        <v>22</v>
      </c>
      <c r="AI13" s="35">
        <v>22</v>
      </c>
      <c r="AJ13" s="49">
        <f t="shared" si="10"/>
        <v>44</v>
      </c>
      <c r="AK13" s="40"/>
      <c r="AL13" s="35">
        <v>696</v>
      </c>
      <c r="AM13" s="41">
        <v>77.33</v>
      </c>
      <c r="AN13" s="42" t="s">
        <v>28</v>
      </c>
      <c r="AO13" s="43"/>
      <c r="AP13" s="43"/>
      <c r="AQ13" s="43"/>
      <c r="AR13" s="44" t="s">
        <v>29</v>
      </c>
    </row>
    <row r="14" spans="1:44" ht="27" customHeight="1" x14ac:dyDescent="0.25">
      <c r="A14" s="31">
        <v>2205080041</v>
      </c>
      <c r="B14" s="32" t="s">
        <v>41</v>
      </c>
      <c r="C14" s="33">
        <v>192113</v>
      </c>
      <c r="D14" s="34">
        <v>43</v>
      </c>
      <c r="E14" s="35">
        <v>26</v>
      </c>
      <c r="F14" s="36">
        <f t="shared" si="0"/>
        <v>69</v>
      </c>
      <c r="G14" s="50">
        <v>63</v>
      </c>
      <c r="H14" s="35">
        <v>28</v>
      </c>
      <c r="I14" s="47">
        <f t="shared" si="1"/>
        <v>91</v>
      </c>
      <c r="J14" s="34">
        <v>23</v>
      </c>
      <c r="K14" s="35">
        <v>23</v>
      </c>
      <c r="L14" s="48">
        <f t="shared" si="2"/>
        <v>46</v>
      </c>
      <c r="M14" s="50">
        <v>33</v>
      </c>
      <c r="N14" s="35">
        <v>26</v>
      </c>
      <c r="O14" s="47">
        <f t="shared" si="3"/>
        <v>59</v>
      </c>
      <c r="P14" s="34">
        <v>21</v>
      </c>
      <c r="Q14" s="35">
        <v>23</v>
      </c>
      <c r="R14" s="49">
        <f t="shared" si="4"/>
        <v>44</v>
      </c>
      <c r="S14" s="34">
        <v>61</v>
      </c>
      <c r="T14" s="35">
        <v>27</v>
      </c>
      <c r="U14" s="47">
        <f t="shared" si="5"/>
        <v>88</v>
      </c>
      <c r="V14" s="34">
        <v>22</v>
      </c>
      <c r="W14" s="35">
        <v>23</v>
      </c>
      <c r="X14" s="49">
        <f t="shared" si="6"/>
        <v>45</v>
      </c>
      <c r="Y14" s="34">
        <v>65</v>
      </c>
      <c r="Z14" s="35">
        <v>30</v>
      </c>
      <c r="AA14" s="47">
        <f t="shared" si="7"/>
        <v>95</v>
      </c>
      <c r="AB14" s="34">
        <v>20</v>
      </c>
      <c r="AC14" s="35">
        <v>23</v>
      </c>
      <c r="AD14" s="49">
        <f t="shared" si="8"/>
        <v>43</v>
      </c>
      <c r="AE14" s="34">
        <v>72</v>
      </c>
      <c r="AF14" s="35">
        <v>70</v>
      </c>
      <c r="AG14" s="48">
        <f t="shared" si="9"/>
        <v>142</v>
      </c>
      <c r="AH14" s="34">
        <v>23</v>
      </c>
      <c r="AI14" s="35">
        <v>23</v>
      </c>
      <c r="AJ14" s="49">
        <f t="shared" si="10"/>
        <v>46</v>
      </c>
      <c r="AK14" s="40"/>
      <c r="AL14" s="35">
        <v>768</v>
      </c>
      <c r="AM14" s="41">
        <v>85.33</v>
      </c>
      <c r="AN14" s="42" t="s">
        <v>28</v>
      </c>
      <c r="AO14" s="43"/>
      <c r="AP14" s="43"/>
      <c r="AQ14" s="43"/>
      <c r="AR14" s="44" t="s">
        <v>36</v>
      </c>
    </row>
    <row r="15" spans="1:44" ht="27" customHeight="1" x14ac:dyDescent="0.25">
      <c r="A15" s="31">
        <v>2205080042</v>
      </c>
      <c r="B15" s="32" t="s">
        <v>42</v>
      </c>
      <c r="C15" s="33">
        <v>192114</v>
      </c>
      <c r="D15" s="34">
        <v>44</v>
      </c>
      <c r="E15" s="35">
        <v>28</v>
      </c>
      <c r="F15" s="36">
        <f t="shared" si="0"/>
        <v>72</v>
      </c>
      <c r="G15" s="34">
        <v>57</v>
      </c>
      <c r="H15" s="35">
        <v>28</v>
      </c>
      <c r="I15" s="47">
        <f t="shared" si="1"/>
        <v>85</v>
      </c>
      <c r="J15" s="34">
        <v>22</v>
      </c>
      <c r="K15" s="35">
        <v>23</v>
      </c>
      <c r="L15" s="48">
        <f t="shared" si="2"/>
        <v>45</v>
      </c>
      <c r="M15" s="34">
        <v>49</v>
      </c>
      <c r="N15" s="35">
        <v>24</v>
      </c>
      <c r="O15" s="47">
        <f t="shared" si="3"/>
        <v>73</v>
      </c>
      <c r="P15" s="34">
        <v>20</v>
      </c>
      <c r="Q15" s="35">
        <v>23</v>
      </c>
      <c r="R15" s="49">
        <f t="shared" si="4"/>
        <v>43</v>
      </c>
      <c r="S15" s="34">
        <v>53</v>
      </c>
      <c r="T15" s="35">
        <v>26</v>
      </c>
      <c r="U15" s="47">
        <f t="shared" si="5"/>
        <v>79</v>
      </c>
      <c r="V15" s="34">
        <v>22</v>
      </c>
      <c r="W15" s="35">
        <v>23</v>
      </c>
      <c r="X15" s="49">
        <f t="shared" si="6"/>
        <v>45</v>
      </c>
      <c r="Y15" s="51">
        <v>52</v>
      </c>
      <c r="Z15" s="35">
        <v>28</v>
      </c>
      <c r="AA15" s="47">
        <f t="shared" si="7"/>
        <v>80</v>
      </c>
      <c r="AB15" s="34">
        <v>18</v>
      </c>
      <c r="AC15" s="35">
        <v>23</v>
      </c>
      <c r="AD15" s="49">
        <f t="shared" si="8"/>
        <v>41</v>
      </c>
      <c r="AE15" s="34">
        <v>67</v>
      </c>
      <c r="AF15" s="35">
        <v>67</v>
      </c>
      <c r="AG15" s="48">
        <f t="shared" si="9"/>
        <v>134</v>
      </c>
      <c r="AH15" s="34">
        <v>23</v>
      </c>
      <c r="AI15" s="35">
        <v>24</v>
      </c>
      <c r="AJ15" s="49">
        <f t="shared" si="10"/>
        <v>47</v>
      </c>
      <c r="AK15" s="40"/>
      <c r="AL15" s="35">
        <v>744</v>
      </c>
      <c r="AM15" s="41">
        <v>82.67</v>
      </c>
      <c r="AN15" s="42" t="s">
        <v>28</v>
      </c>
      <c r="AO15" s="43"/>
      <c r="AP15" s="43"/>
      <c r="AQ15" s="43"/>
      <c r="AR15" s="44" t="s">
        <v>29</v>
      </c>
    </row>
    <row r="16" spans="1:44" ht="27" customHeight="1" x14ac:dyDescent="0.25">
      <c r="A16" s="31">
        <v>2205080046</v>
      </c>
      <c r="B16" s="32" t="s">
        <v>43</v>
      </c>
      <c r="C16" s="33">
        <v>192115</v>
      </c>
      <c r="D16" s="34">
        <v>45</v>
      </c>
      <c r="E16" s="35">
        <v>26</v>
      </c>
      <c r="F16" s="36">
        <f t="shared" si="0"/>
        <v>71</v>
      </c>
      <c r="G16" s="34">
        <v>46</v>
      </c>
      <c r="H16" s="35">
        <v>21</v>
      </c>
      <c r="I16" s="47">
        <f t="shared" si="1"/>
        <v>67</v>
      </c>
      <c r="J16" s="34">
        <v>22</v>
      </c>
      <c r="K16" s="35">
        <v>22</v>
      </c>
      <c r="L16" s="48">
        <f t="shared" si="2"/>
        <v>44</v>
      </c>
      <c r="M16" s="34">
        <v>41</v>
      </c>
      <c r="N16" s="35">
        <v>27</v>
      </c>
      <c r="O16" s="47">
        <f t="shared" si="3"/>
        <v>68</v>
      </c>
      <c r="P16" s="34">
        <v>20</v>
      </c>
      <c r="Q16" s="35">
        <v>22</v>
      </c>
      <c r="R16" s="49">
        <f t="shared" si="4"/>
        <v>42</v>
      </c>
      <c r="S16" s="34">
        <v>46</v>
      </c>
      <c r="T16" s="35">
        <v>24</v>
      </c>
      <c r="U16" s="47">
        <f t="shared" si="5"/>
        <v>70</v>
      </c>
      <c r="V16" s="34">
        <v>21</v>
      </c>
      <c r="W16" s="35">
        <v>23</v>
      </c>
      <c r="X16" s="49">
        <f t="shared" si="6"/>
        <v>44</v>
      </c>
      <c r="Y16" s="34">
        <v>50</v>
      </c>
      <c r="Z16" s="35">
        <v>23</v>
      </c>
      <c r="AA16" s="47">
        <f t="shared" si="7"/>
        <v>73</v>
      </c>
      <c r="AB16" s="34">
        <v>18</v>
      </c>
      <c r="AC16" s="35">
        <v>23</v>
      </c>
      <c r="AD16" s="49">
        <f t="shared" si="8"/>
        <v>41</v>
      </c>
      <c r="AE16" s="34">
        <v>72</v>
      </c>
      <c r="AF16" s="35">
        <v>68</v>
      </c>
      <c r="AG16" s="48">
        <f t="shared" si="9"/>
        <v>140</v>
      </c>
      <c r="AH16" s="34">
        <v>23</v>
      </c>
      <c r="AI16" s="35">
        <v>23</v>
      </c>
      <c r="AJ16" s="49">
        <f t="shared" si="10"/>
        <v>46</v>
      </c>
      <c r="AK16" s="40"/>
      <c r="AL16" s="35">
        <v>706</v>
      </c>
      <c r="AM16" s="41">
        <v>78.44</v>
      </c>
      <c r="AN16" s="42" t="s">
        <v>28</v>
      </c>
      <c r="AO16" s="43"/>
      <c r="AP16" s="43"/>
      <c r="AQ16" s="43"/>
      <c r="AR16" s="44" t="s">
        <v>36</v>
      </c>
    </row>
    <row r="17" spans="1:44" ht="27" customHeight="1" x14ac:dyDescent="0.25">
      <c r="A17" s="31">
        <v>2205080047</v>
      </c>
      <c r="B17" s="32" t="s">
        <v>44</v>
      </c>
      <c r="C17" s="33">
        <v>192116</v>
      </c>
      <c r="D17" s="34">
        <v>39</v>
      </c>
      <c r="E17" s="35">
        <v>28</v>
      </c>
      <c r="F17" s="36">
        <f t="shared" si="0"/>
        <v>67</v>
      </c>
      <c r="G17" s="34">
        <v>64</v>
      </c>
      <c r="H17" s="35">
        <v>30</v>
      </c>
      <c r="I17" s="47">
        <f t="shared" si="1"/>
        <v>94</v>
      </c>
      <c r="J17" s="34">
        <v>23</v>
      </c>
      <c r="K17" s="35">
        <v>23</v>
      </c>
      <c r="L17" s="48">
        <f t="shared" si="2"/>
        <v>46</v>
      </c>
      <c r="M17" s="34">
        <v>41</v>
      </c>
      <c r="N17" s="35">
        <v>25</v>
      </c>
      <c r="O17" s="47">
        <f t="shared" si="3"/>
        <v>66</v>
      </c>
      <c r="P17" s="34">
        <v>17</v>
      </c>
      <c r="Q17" s="35">
        <v>23</v>
      </c>
      <c r="R17" s="49">
        <f t="shared" si="4"/>
        <v>40</v>
      </c>
      <c r="S17" s="34">
        <v>53</v>
      </c>
      <c r="T17" s="35">
        <v>22</v>
      </c>
      <c r="U17" s="47">
        <f t="shared" si="5"/>
        <v>75</v>
      </c>
      <c r="V17" s="34">
        <v>23</v>
      </c>
      <c r="W17" s="35">
        <v>23</v>
      </c>
      <c r="X17" s="49">
        <f t="shared" si="6"/>
        <v>46</v>
      </c>
      <c r="Y17" s="34">
        <v>61</v>
      </c>
      <c r="Z17" s="35">
        <v>28</v>
      </c>
      <c r="AA17" s="47">
        <f t="shared" si="7"/>
        <v>89</v>
      </c>
      <c r="AB17" s="34">
        <v>19</v>
      </c>
      <c r="AC17" s="35">
        <v>23</v>
      </c>
      <c r="AD17" s="49">
        <f t="shared" si="8"/>
        <v>42</v>
      </c>
      <c r="AE17" s="34">
        <v>68</v>
      </c>
      <c r="AF17" s="35">
        <v>68</v>
      </c>
      <c r="AG17" s="48">
        <f t="shared" si="9"/>
        <v>136</v>
      </c>
      <c r="AH17" s="34">
        <v>22</v>
      </c>
      <c r="AI17" s="35">
        <v>22</v>
      </c>
      <c r="AJ17" s="49">
        <f t="shared" si="10"/>
        <v>44</v>
      </c>
      <c r="AK17" s="40"/>
      <c r="AL17" s="35">
        <v>745</v>
      </c>
      <c r="AM17" s="41">
        <v>82.78</v>
      </c>
      <c r="AN17" s="42" t="s">
        <v>28</v>
      </c>
      <c r="AO17" s="43"/>
      <c r="AP17" s="43"/>
      <c r="AQ17" s="43"/>
      <c r="AR17" s="44" t="s">
        <v>29</v>
      </c>
    </row>
    <row r="18" spans="1:44" ht="27" customHeight="1" x14ac:dyDescent="0.25">
      <c r="A18" s="31">
        <v>2205080048</v>
      </c>
      <c r="B18" s="32" t="s">
        <v>45</v>
      </c>
      <c r="C18" s="33">
        <v>192117</v>
      </c>
      <c r="D18" s="34">
        <v>28</v>
      </c>
      <c r="E18" s="35">
        <v>26</v>
      </c>
      <c r="F18" s="36">
        <f t="shared" si="0"/>
        <v>54</v>
      </c>
      <c r="G18" s="34">
        <v>36</v>
      </c>
      <c r="H18" s="35">
        <v>21</v>
      </c>
      <c r="I18" s="47">
        <f t="shared" si="1"/>
        <v>57</v>
      </c>
      <c r="J18" s="34">
        <v>21</v>
      </c>
      <c r="K18" s="35">
        <v>21</v>
      </c>
      <c r="L18" s="48">
        <f t="shared" si="2"/>
        <v>42</v>
      </c>
      <c r="M18" s="34">
        <v>39</v>
      </c>
      <c r="N18" s="35">
        <v>25</v>
      </c>
      <c r="O18" s="47">
        <f t="shared" si="3"/>
        <v>64</v>
      </c>
      <c r="P18" s="34">
        <v>17</v>
      </c>
      <c r="Q18" s="35">
        <v>22</v>
      </c>
      <c r="R18" s="49">
        <f t="shared" si="4"/>
        <v>39</v>
      </c>
      <c r="S18" s="34">
        <v>45</v>
      </c>
      <c r="T18" s="35">
        <v>18</v>
      </c>
      <c r="U18" s="47">
        <f t="shared" si="5"/>
        <v>63</v>
      </c>
      <c r="V18" s="34">
        <v>21</v>
      </c>
      <c r="W18" s="35">
        <v>22</v>
      </c>
      <c r="X18" s="49">
        <f t="shared" si="6"/>
        <v>43</v>
      </c>
      <c r="Y18" s="34">
        <v>41</v>
      </c>
      <c r="Z18" s="35">
        <v>19</v>
      </c>
      <c r="AA18" s="47">
        <f t="shared" si="7"/>
        <v>60</v>
      </c>
      <c r="AB18" s="34">
        <v>15</v>
      </c>
      <c r="AC18" s="35">
        <v>22</v>
      </c>
      <c r="AD18" s="49">
        <f t="shared" si="8"/>
        <v>37</v>
      </c>
      <c r="AE18" s="34">
        <v>68</v>
      </c>
      <c r="AF18" s="35">
        <v>67</v>
      </c>
      <c r="AG18" s="48">
        <f t="shared" si="9"/>
        <v>135</v>
      </c>
      <c r="AH18" s="34">
        <v>22</v>
      </c>
      <c r="AI18" s="35">
        <v>21</v>
      </c>
      <c r="AJ18" s="49">
        <f t="shared" si="10"/>
        <v>43</v>
      </c>
      <c r="AK18" s="40"/>
      <c r="AL18" s="35">
        <v>637</v>
      </c>
      <c r="AM18" s="41">
        <v>70.78</v>
      </c>
      <c r="AN18" s="42" t="s">
        <v>46</v>
      </c>
      <c r="AO18" s="43"/>
      <c r="AP18" s="43"/>
      <c r="AQ18" s="43"/>
      <c r="AR18" s="44" t="s">
        <v>36</v>
      </c>
    </row>
    <row r="19" spans="1:44" ht="27" customHeight="1" x14ac:dyDescent="0.25">
      <c r="A19" s="31">
        <v>2205080049</v>
      </c>
      <c r="B19" s="32" t="s">
        <v>47</v>
      </c>
      <c r="C19" s="33">
        <v>192118</v>
      </c>
      <c r="D19" s="34">
        <v>63</v>
      </c>
      <c r="E19" s="35">
        <v>28</v>
      </c>
      <c r="F19" s="36">
        <f t="shared" si="0"/>
        <v>91</v>
      </c>
      <c r="G19" s="34">
        <v>59</v>
      </c>
      <c r="H19" s="35">
        <v>30</v>
      </c>
      <c r="I19" s="47">
        <f t="shared" si="1"/>
        <v>89</v>
      </c>
      <c r="J19" s="34">
        <v>23</v>
      </c>
      <c r="K19" s="35">
        <v>23</v>
      </c>
      <c r="L19" s="48">
        <f t="shared" si="2"/>
        <v>46</v>
      </c>
      <c r="M19" s="34">
        <v>59</v>
      </c>
      <c r="N19" s="35">
        <v>29</v>
      </c>
      <c r="O19" s="47">
        <f t="shared" si="3"/>
        <v>88</v>
      </c>
      <c r="P19" s="34">
        <v>21</v>
      </c>
      <c r="Q19" s="35">
        <v>22</v>
      </c>
      <c r="R19" s="49">
        <f t="shared" si="4"/>
        <v>43</v>
      </c>
      <c r="S19" s="34">
        <v>54</v>
      </c>
      <c r="T19" s="35">
        <v>28</v>
      </c>
      <c r="U19" s="47">
        <f t="shared" si="5"/>
        <v>82</v>
      </c>
      <c r="V19" s="34">
        <v>22</v>
      </c>
      <c r="W19" s="35">
        <v>23</v>
      </c>
      <c r="X19" s="49">
        <f t="shared" si="6"/>
        <v>45</v>
      </c>
      <c r="Y19" s="34">
        <v>64</v>
      </c>
      <c r="Z19" s="35">
        <v>30</v>
      </c>
      <c r="AA19" s="47">
        <f t="shared" si="7"/>
        <v>94</v>
      </c>
      <c r="AB19" s="34">
        <v>23</v>
      </c>
      <c r="AC19" s="35">
        <v>23</v>
      </c>
      <c r="AD19" s="49">
        <f t="shared" si="8"/>
        <v>46</v>
      </c>
      <c r="AE19" s="34">
        <v>70</v>
      </c>
      <c r="AF19" s="35">
        <v>73</v>
      </c>
      <c r="AG19" s="48">
        <f t="shared" si="9"/>
        <v>143</v>
      </c>
      <c r="AH19" s="34">
        <v>24</v>
      </c>
      <c r="AI19" s="35">
        <v>23</v>
      </c>
      <c r="AJ19" s="49">
        <f t="shared" si="10"/>
        <v>47</v>
      </c>
      <c r="AK19" s="40"/>
      <c r="AL19" s="35">
        <v>814</v>
      </c>
      <c r="AM19" s="41">
        <v>90.44</v>
      </c>
      <c r="AN19" s="42" t="s">
        <v>28</v>
      </c>
      <c r="AO19" s="43"/>
      <c r="AP19" s="43"/>
      <c r="AQ19" s="43"/>
      <c r="AR19" s="44" t="s">
        <v>29</v>
      </c>
    </row>
    <row r="20" spans="1:44" ht="27" customHeight="1" x14ac:dyDescent="0.25">
      <c r="A20" s="31">
        <v>2205080050</v>
      </c>
      <c r="B20" s="32" t="s">
        <v>48</v>
      </c>
      <c r="C20" s="33">
        <v>192119</v>
      </c>
      <c r="D20" s="34">
        <v>46</v>
      </c>
      <c r="E20" s="35">
        <v>27</v>
      </c>
      <c r="F20" s="36">
        <f t="shared" si="0"/>
        <v>73</v>
      </c>
      <c r="G20" s="34">
        <v>46</v>
      </c>
      <c r="H20" s="35">
        <v>28</v>
      </c>
      <c r="I20" s="47">
        <f t="shared" si="1"/>
        <v>74</v>
      </c>
      <c r="J20" s="34">
        <v>22</v>
      </c>
      <c r="K20" s="35">
        <v>22</v>
      </c>
      <c r="L20" s="48">
        <f t="shared" si="2"/>
        <v>44</v>
      </c>
      <c r="M20" s="34">
        <v>37</v>
      </c>
      <c r="N20" s="35">
        <v>23</v>
      </c>
      <c r="O20" s="47">
        <f t="shared" si="3"/>
        <v>60</v>
      </c>
      <c r="P20" s="34">
        <v>17</v>
      </c>
      <c r="Q20" s="35">
        <v>22</v>
      </c>
      <c r="R20" s="49">
        <f t="shared" si="4"/>
        <v>39</v>
      </c>
      <c r="S20" s="34">
        <v>37</v>
      </c>
      <c r="T20" s="35">
        <v>20</v>
      </c>
      <c r="U20" s="47">
        <f t="shared" si="5"/>
        <v>57</v>
      </c>
      <c r="V20" s="34">
        <v>22</v>
      </c>
      <c r="W20" s="35">
        <v>23</v>
      </c>
      <c r="X20" s="49">
        <f t="shared" si="6"/>
        <v>45</v>
      </c>
      <c r="Y20" s="34">
        <v>43</v>
      </c>
      <c r="Z20" s="35">
        <v>23</v>
      </c>
      <c r="AA20" s="47">
        <f t="shared" si="7"/>
        <v>66</v>
      </c>
      <c r="AB20" s="34">
        <v>17</v>
      </c>
      <c r="AC20" s="35">
        <v>23</v>
      </c>
      <c r="AD20" s="49">
        <f t="shared" si="8"/>
        <v>40</v>
      </c>
      <c r="AE20" s="34">
        <v>67</v>
      </c>
      <c r="AF20" s="35">
        <v>68</v>
      </c>
      <c r="AG20" s="48">
        <f t="shared" si="9"/>
        <v>135</v>
      </c>
      <c r="AH20" s="34">
        <v>22</v>
      </c>
      <c r="AI20" s="35">
        <v>22</v>
      </c>
      <c r="AJ20" s="49">
        <f t="shared" si="10"/>
        <v>44</v>
      </c>
      <c r="AK20" s="40"/>
      <c r="AL20" s="35">
        <v>677</v>
      </c>
      <c r="AM20" s="41">
        <v>75.22</v>
      </c>
      <c r="AN20" s="42" t="s">
        <v>28</v>
      </c>
      <c r="AO20" s="43"/>
      <c r="AP20" s="43"/>
      <c r="AQ20" s="43"/>
      <c r="AR20" s="44" t="s">
        <v>29</v>
      </c>
    </row>
    <row r="21" spans="1:44" ht="27" customHeight="1" x14ac:dyDescent="0.25">
      <c r="A21" s="31">
        <v>2205080052</v>
      </c>
      <c r="B21" s="32" t="s">
        <v>49</v>
      </c>
      <c r="C21" s="33">
        <v>192120</v>
      </c>
      <c r="D21" s="34">
        <v>44</v>
      </c>
      <c r="E21" s="35">
        <v>28</v>
      </c>
      <c r="F21" s="36">
        <f t="shared" si="0"/>
        <v>72</v>
      </c>
      <c r="G21" s="34">
        <v>50</v>
      </c>
      <c r="H21" s="35">
        <v>24</v>
      </c>
      <c r="I21" s="47">
        <f t="shared" si="1"/>
        <v>74</v>
      </c>
      <c r="J21" s="34">
        <v>20</v>
      </c>
      <c r="K21" s="35">
        <v>18</v>
      </c>
      <c r="L21" s="48">
        <f t="shared" si="2"/>
        <v>38</v>
      </c>
      <c r="M21" s="34">
        <v>38</v>
      </c>
      <c r="N21" s="35">
        <v>23</v>
      </c>
      <c r="O21" s="47">
        <f t="shared" si="3"/>
        <v>61</v>
      </c>
      <c r="P21" s="34">
        <v>19</v>
      </c>
      <c r="Q21" s="35">
        <v>20</v>
      </c>
      <c r="R21" s="49">
        <f t="shared" si="4"/>
        <v>39</v>
      </c>
      <c r="S21" s="34">
        <v>57</v>
      </c>
      <c r="T21" s="35">
        <v>25</v>
      </c>
      <c r="U21" s="47">
        <f t="shared" si="5"/>
        <v>82</v>
      </c>
      <c r="V21" s="34">
        <v>20</v>
      </c>
      <c r="W21" s="35">
        <v>20</v>
      </c>
      <c r="X21" s="49">
        <f t="shared" si="6"/>
        <v>40</v>
      </c>
      <c r="Y21" s="34">
        <v>53</v>
      </c>
      <c r="Z21" s="35">
        <v>22</v>
      </c>
      <c r="AA21" s="47">
        <f t="shared" si="7"/>
        <v>75</v>
      </c>
      <c r="AB21" s="34">
        <v>15</v>
      </c>
      <c r="AC21" s="35">
        <v>21</v>
      </c>
      <c r="AD21" s="49">
        <f t="shared" si="8"/>
        <v>36</v>
      </c>
      <c r="AE21" s="34">
        <v>69</v>
      </c>
      <c r="AF21" s="35">
        <v>68</v>
      </c>
      <c r="AG21" s="48">
        <f t="shared" si="9"/>
        <v>137</v>
      </c>
      <c r="AH21" s="34">
        <v>20</v>
      </c>
      <c r="AI21" s="35">
        <v>20</v>
      </c>
      <c r="AJ21" s="49">
        <f t="shared" si="10"/>
        <v>40</v>
      </c>
      <c r="AK21" s="40"/>
      <c r="AL21" s="35">
        <v>694</v>
      </c>
      <c r="AM21" s="41">
        <v>77.11</v>
      </c>
      <c r="AN21" s="42" t="s">
        <v>28</v>
      </c>
      <c r="AO21" s="43"/>
      <c r="AP21" s="43"/>
      <c r="AQ21" s="43"/>
      <c r="AR21" s="44" t="s">
        <v>36</v>
      </c>
    </row>
    <row r="22" spans="1:44" ht="27" customHeight="1" x14ac:dyDescent="0.25">
      <c r="A22" s="31">
        <v>2205080053</v>
      </c>
      <c r="B22" s="32" t="s">
        <v>50</v>
      </c>
      <c r="C22" s="33">
        <v>192121</v>
      </c>
      <c r="D22" s="34">
        <v>61</v>
      </c>
      <c r="E22" s="35">
        <v>30</v>
      </c>
      <c r="F22" s="36">
        <f t="shared" si="0"/>
        <v>91</v>
      </c>
      <c r="G22" s="34">
        <v>69</v>
      </c>
      <c r="H22" s="35">
        <v>30</v>
      </c>
      <c r="I22" s="47">
        <f t="shared" si="1"/>
        <v>99</v>
      </c>
      <c r="J22" s="34">
        <v>24</v>
      </c>
      <c r="K22" s="35">
        <v>24</v>
      </c>
      <c r="L22" s="48">
        <f t="shared" si="2"/>
        <v>48</v>
      </c>
      <c r="M22" s="34">
        <v>62</v>
      </c>
      <c r="N22" s="35">
        <v>29</v>
      </c>
      <c r="O22" s="47">
        <f t="shared" si="3"/>
        <v>91</v>
      </c>
      <c r="P22" s="34">
        <v>23</v>
      </c>
      <c r="Q22" s="35">
        <v>24</v>
      </c>
      <c r="R22" s="49">
        <f t="shared" si="4"/>
        <v>47</v>
      </c>
      <c r="S22" s="34">
        <v>67</v>
      </c>
      <c r="T22" s="35">
        <v>30</v>
      </c>
      <c r="U22" s="47">
        <f t="shared" si="5"/>
        <v>97</v>
      </c>
      <c r="V22" s="34">
        <v>24</v>
      </c>
      <c r="W22" s="35">
        <v>24</v>
      </c>
      <c r="X22" s="49">
        <f t="shared" si="6"/>
        <v>48</v>
      </c>
      <c r="Y22" s="34">
        <v>69</v>
      </c>
      <c r="Z22" s="35">
        <v>30</v>
      </c>
      <c r="AA22" s="47">
        <f t="shared" si="7"/>
        <v>99</v>
      </c>
      <c r="AB22" s="34">
        <v>22</v>
      </c>
      <c r="AC22" s="35">
        <v>24</v>
      </c>
      <c r="AD22" s="49">
        <f t="shared" si="8"/>
        <v>46</v>
      </c>
      <c r="AE22" s="34">
        <v>73</v>
      </c>
      <c r="AF22" s="35">
        <v>74</v>
      </c>
      <c r="AG22" s="48">
        <f t="shared" si="9"/>
        <v>147</v>
      </c>
      <c r="AH22" s="34">
        <v>24</v>
      </c>
      <c r="AI22" s="35">
        <v>24</v>
      </c>
      <c r="AJ22" s="49">
        <f t="shared" si="10"/>
        <v>48</v>
      </c>
      <c r="AK22" s="40"/>
      <c r="AL22" s="35">
        <v>861</v>
      </c>
      <c r="AM22" s="41">
        <v>95.67</v>
      </c>
      <c r="AN22" s="42" t="s">
        <v>28</v>
      </c>
      <c r="AO22" s="43"/>
      <c r="AP22" s="43"/>
      <c r="AQ22" s="43"/>
      <c r="AR22" s="44" t="s">
        <v>29</v>
      </c>
    </row>
    <row r="23" spans="1:44" ht="27" customHeight="1" x14ac:dyDescent="0.25">
      <c r="A23" s="31">
        <v>2205080054</v>
      </c>
      <c r="B23" s="32" t="s">
        <v>51</v>
      </c>
      <c r="C23" s="33">
        <v>192122</v>
      </c>
      <c r="D23" s="34">
        <v>62</v>
      </c>
      <c r="E23" s="35">
        <v>29</v>
      </c>
      <c r="F23" s="36">
        <f t="shared" si="0"/>
        <v>91</v>
      </c>
      <c r="G23" s="34">
        <v>67</v>
      </c>
      <c r="H23" s="35">
        <v>30</v>
      </c>
      <c r="I23" s="47">
        <f t="shared" si="1"/>
        <v>97</v>
      </c>
      <c r="J23" s="34">
        <v>24</v>
      </c>
      <c r="K23" s="35">
        <v>23</v>
      </c>
      <c r="L23" s="48">
        <f t="shared" si="2"/>
        <v>47</v>
      </c>
      <c r="M23" s="34">
        <v>56</v>
      </c>
      <c r="N23" s="35">
        <v>26</v>
      </c>
      <c r="O23" s="47">
        <f t="shared" si="3"/>
        <v>82</v>
      </c>
      <c r="P23" s="34">
        <v>22</v>
      </c>
      <c r="Q23" s="35">
        <v>23</v>
      </c>
      <c r="R23" s="49">
        <f t="shared" si="4"/>
        <v>45</v>
      </c>
      <c r="S23" s="34">
        <v>61</v>
      </c>
      <c r="T23" s="35">
        <v>28</v>
      </c>
      <c r="U23" s="47">
        <f t="shared" si="5"/>
        <v>89</v>
      </c>
      <c r="V23" s="34">
        <v>24</v>
      </c>
      <c r="W23" s="35">
        <v>23</v>
      </c>
      <c r="X23" s="49">
        <f t="shared" si="6"/>
        <v>47</v>
      </c>
      <c r="Y23" s="34">
        <v>68</v>
      </c>
      <c r="Z23" s="35">
        <v>30</v>
      </c>
      <c r="AA23" s="47">
        <f t="shared" si="7"/>
        <v>98</v>
      </c>
      <c r="AB23" s="34">
        <v>23</v>
      </c>
      <c r="AC23" s="35">
        <v>24</v>
      </c>
      <c r="AD23" s="49">
        <f t="shared" si="8"/>
        <v>47</v>
      </c>
      <c r="AE23" s="34">
        <v>74</v>
      </c>
      <c r="AF23" s="35">
        <v>73</v>
      </c>
      <c r="AG23" s="48">
        <f t="shared" si="9"/>
        <v>147</v>
      </c>
      <c r="AH23" s="34">
        <v>23</v>
      </c>
      <c r="AI23" s="35">
        <v>24</v>
      </c>
      <c r="AJ23" s="49">
        <f t="shared" si="10"/>
        <v>47</v>
      </c>
      <c r="AK23" s="40"/>
      <c r="AL23" s="35">
        <v>837</v>
      </c>
      <c r="AM23" s="41">
        <v>93</v>
      </c>
      <c r="AN23" s="42" t="s">
        <v>28</v>
      </c>
      <c r="AO23" s="43"/>
      <c r="AP23" s="43"/>
      <c r="AQ23" s="43"/>
      <c r="AR23" s="44" t="s">
        <v>36</v>
      </c>
    </row>
    <row r="24" spans="1:44" ht="27" customHeight="1" x14ac:dyDescent="0.25">
      <c r="A24" s="31">
        <v>2205080055</v>
      </c>
      <c r="B24" s="32" t="s">
        <v>52</v>
      </c>
      <c r="C24" s="33">
        <v>192123</v>
      </c>
      <c r="D24" s="34">
        <v>42</v>
      </c>
      <c r="E24" s="35">
        <v>26</v>
      </c>
      <c r="F24" s="36">
        <f t="shared" si="0"/>
        <v>68</v>
      </c>
      <c r="G24" s="34">
        <v>43</v>
      </c>
      <c r="H24" s="35">
        <v>21</v>
      </c>
      <c r="I24" s="47">
        <f t="shared" si="1"/>
        <v>64</v>
      </c>
      <c r="J24" s="34">
        <v>20</v>
      </c>
      <c r="K24" s="35">
        <v>21</v>
      </c>
      <c r="L24" s="48">
        <f t="shared" si="2"/>
        <v>41</v>
      </c>
      <c r="M24" s="34">
        <v>40</v>
      </c>
      <c r="N24" s="35">
        <v>23</v>
      </c>
      <c r="O24" s="47">
        <f t="shared" si="3"/>
        <v>63</v>
      </c>
      <c r="P24" s="34">
        <v>12</v>
      </c>
      <c r="Q24" s="35">
        <v>21</v>
      </c>
      <c r="R24" s="49">
        <f t="shared" si="4"/>
        <v>33</v>
      </c>
      <c r="S24" s="34">
        <v>34</v>
      </c>
      <c r="T24" s="35">
        <v>18</v>
      </c>
      <c r="U24" s="47">
        <f t="shared" si="5"/>
        <v>52</v>
      </c>
      <c r="V24" s="34">
        <v>19</v>
      </c>
      <c r="W24" s="35">
        <v>21</v>
      </c>
      <c r="X24" s="49">
        <f t="shared" si="6"/>
        <v>40</v>
      </c>
      <c r="Y24" s="34">
        <v>54</v>
      </c>
      <c r="Z24" s="35">
        <v>13</v>
      </c>
      <c r="AA24" s="47">
        <f t="shared" si="7"/>
        <v>67</v>
      </c>
      <c r="AB24" s="34">
        <v>14</v>
      </c>
      <c r="AC24" s="35">
        <v>21</v>
      </c>
      <c r="AD24" s="49">
        <f t="shared" si="8"/>
        <v>35</v>
      </c>
      <c r="AE24" s="34">
        <v>60</v>
      </c>
      <c r="AF24" s="35">
        <v>61</v>
      </c>
      <c r="AG24" s="48">
        <f t="shared" si="9"/>
        <v>121</v>
      </c>
      <c r="AH24" s="34">
        <v>20</v>
      </c>
      <c r="AI24" s="35">
        <v>19</v>
      </c>
      <c r="AJ24" s="49">
        <f t="shared" si="10"/>
        <v>39</v>
      </c>
      <c r="AK24" s="40"/>
      <c r="AL24" s="35">
        <v>623</v>
      </c>
      <c r="AM24" s="41">
        <v>69.22</v>
      </c>
      <c r="AN24" s="42" t="s">
        <v>46</v>
      </c>
      <c r="AO24" s="43"/>
      <c r="AP24" s="43"/>
      <c r="AQ24" s="43"/>
      <c r="AR24" s="44" t="s">
        <v>36</v>
      </c>
    </row>
    <row r="25" spans="1:44" ht="27" customHeight="1" x14ac:dyDescent="0.25">
      <c r="A25" s="31">
        <v>2205080056</v>
      </c>
      <c r="B25" s="32" t="s">
        <v>53</v>
      </c>
      <c r="C25" s="33">
        <v>192124</v>
      </c>
      <c r="D25" s="34" t="s">
        <v>54</v>
      </c>
      <c r="E25" s="35">
        <v>23</v>
      </c>
      <c r="F25" s="37" t="s">
        <v>55</v>
      </c>
      <c r="G25" s="34" t="s">
        <v>56</v>
      </c>
      <c r="H25" s="35">
        <v>12</v>
      </c>
      <c r="I25" s="37" t="s">
        <v>57</v>
      </c>
      <c r="J25" s="34">
        <v>18</v>
      </c>
      <c r="K25" s="35">
        <v>20</v>
      </c>
      <c r="L25" s="48">
        <f t="shared" si="2"/>
        <v>38</v>
      </c>
      <c r="M25" s="34" t="s">
        <v>58</v>
      </c>
      <c r="N25" s="35">
        <v>21</v>
      </c>
      <c r="O25" s="37" t="s">
        <v>59</v>
      </c>
      <c r="P25" s="34">
        <v>12</v>
      </c>
      <c r="Q25" s="35">
        <v>20</v>
      </c>
      <c r="R25" s="49">
        <f t="shared" si="4"/>
        <v>32</v>
      </c>
      <c r="S25" s="34" t="s">
        <v>60</v>
      </c>
      <c r="T25" s="35">
        <v>13</v>
      </c>
      <c r="U25" s="37" t="s">
        <v>61</v>
      </c>
      <c r="V25" s="34">
        <v>18</v>
      </c>
      <c r="W25" s="35">
        <v>21</v>
      </c>
      <c r="X25" s="49">
        <f t="shared" si="6"/>
        <v>39</v>
      </c>
      <c r="Y25" s="34">
        <v>33</v>
      </c>
      <c r="Z25" s="35">
        <v>16</v>
      </c>
      <c r="AA25" s="47">
        <f t="shared" si="7"/>
        <v>49</v>
      </c>
      <c r="AB25" s="34">
        <v>11</v>
      </c>
      <c r="AC25" s="35">
        <v>22</v>
      </c>
      <c r="AD25" s="49">
        <f t="shared" si="8"/>
        <v>33</v>
      </c>
      <c r="AE25" s="34">
        <v>65</v>
      </c>
      <c r="AF25" s="35">
        <v>65</v>
      </c>
      <c r="AG25" s="48">
        <f t="shared" si="9"/>
        <v>130</v>
      </c>
      <c r="AH25" s="34">
        <v>18</v>
      </c>
      <c r="AI25" s="35">
        <v>18</v>
      </c>
      <c r="AJ25" s="49">
        <f t="shared" si="10"/>
        <v>36</v>
      </c>
      <c r="AK25" s="45">
        <v>4</v>
      </c>
      <c r="AL25" s="35">
        <v>491</v>
      </c>
      <c r="AM25" s="52"/>
      <c r="AN25" s="42" t="s">
        <v>62</v>
      </c>
      <c r="AO25" s="43"/>
      <c r="AP25" s="43"/>
      <c r="AQ25" s="43"/>
      <c r="AR25" s="44" t="s">
        <v>36</v>
      </c>
    </row>
    <row r="26" spans="1:44" ht="27" customHeight="1" x14ac:dyDescent="0.25">
      <c r="A26" s="31">
        <v>2205080057</v>
      </c>
      <c r="B26" s="32" t="s">
        <v>63</v>
      </c>
      <c r="C26" s="33">
        <v>192125</v>
      </c>
      <c r="D26" s="34">
        <v>48</v>
      </c>
      <c r="E26" s="35">
        <v>28</v>
      </c>
      <c r="F26" s="47">
        <f t="shared" ref="F26:F80" si="11">SUM(D26,E26)</f>
        <v>76</v>
      </c>
      <c r="G26" s="34">
        <v>51</v>
      </c>
      <c r="H26" s="35">
        <v>28</v>
      </c>
      <c r="I26" s="47">
        <f t="shared" ref="I26:I28" si="12">SUM(G26,H26)</f>
        <v>79</v>
      </c>
      <c r="J26" s="34">
        <v>23</v>
      </c>
      <c r="K26" s="35">
        <v>23</v>
      </c>
      <c r="L26" s="48">
        <f t="shared" si="2"/>
        <v>46</v>
      </c>
      <c r="M26" s="34">
        <v>30</v>
      </c>
      <c r="N26" s="35">
        <v>27</v>
      </c>
      <c r="O26" s="47">
        <f t="shared" ref="O26:O30" si="13">SUM(M26,N26)</f>
        <v>57</v>
      </c>
      <c r="P26" s="34">
        <v>17</v>
      </c>
      <c r="Q26" s="35">
        <v>23</v>
      </c>
      <c r="R26" s="49">
        <f t="shared" si="4"/>
        <v>40</v>
      </c>
      <c r="S26" s="34">
        <v>55</v>
      </c>
      <c r="T26" s="35">
        <v>28</v>
      </c>
      <c r="U26" s="47">
        <f t="shared" ref="U26:U80" si="14">SUM(S26,T26)</f>
        <v>83</v>
      </c>
      <c r="V26" s="34">
        <v>23</v>
      </c>
      <c r="W26" s="35">
        <v>23</v>
      </c>
      <c r="X26" s="49">
        <f t="shared" si="6"/>
        <v>46</v>
      </c>
      <c r="Y26" s="34">
        <v>65</v>
      </c>
      <c r="Z26" s="35">
        <v>27</v>
      </c>
      <c r="AA26" s="47">
        <f t="shared" si="7"/>
        <v>92</v>
      </c>
      <c r="AB26" s="34">
        <v>19</v>
      </c>
      <c r="AC26" s="35">
        <v>23</v>
      </c>
      <c r="AD26" s="49">
        <f t="shared" si="8"/>
        <v>42</v>
      </c>
      <c r="AE26" s="34">
        <v>70</v>
      </c>
      <c r="AF26" s="35">
        <v>67</v>
      </c>
      <c r="AG26" s="48">
        <f t="shared" si="9"/>
        <v>137</v>
      </c>
      <c r="AH26" s="34">
        <v>23</v>
      </c>
      <c r="AI26" s="35">
        <v>23</v>
      </c>
      <c r="AJ26" s="49">
        <f t="shared" si="10"/>
        <v>46</v>
      </c>
      <c r="AK26" s="40"/>
      <c r="AL26" s="35">
        <v>744</v>
      </c>
      <c r="AM26" s="41">
        <v>82.67</v>
      </c>
      <c r="AN26" s="42" t="s">
        <v>28</v>
      </c>
      <c r="AO26" s="43"/>
      <c r="AP26" s="43"/>
      <c r="AQ26" s="43"/>
      <c r="AR26" s="44" t="s">
        <v>29</v>
      </c>
    </row>
    <row r="27" spans="1:44" ht="27" customHeight="1" x14ac:dyDescent="0.25">
      <c r="A27" s="31">
        <v>2205080058</v>
      </c>
      <c r="B27" s="32" t="s">
        <v>64</v>
      </c>
      <c r="C27" s="33">
        <v>192126</v>
      </c>
      <c r="D27" s="34">
        <v>49</v>
      </c>
      <c r="E27" s="35">
        <v>28</v>
      </c>
      <c r="F27" s="47">
        <f t="shared" si="11"/>
        <v>77</v>
      </c>
      <c r="G27" s="34">
        <v>42</v>
      </c>
      <c r="H27" s="35">
        <v>25</v>
      </c>
      <c r="I27" s="47">
        <f t="shared" si="12"/>
        <v>67</v>
      </c>
      <c r="J27" s="34">
        <v>23</v>
      </c>
      <c r="K27" s="35">
        <v>22</v>
      </c>
      <c r="L27" s="48">
        <f t="shared" si="2"/>
        <v>45</v>
      </c>
      <c r="M27" s="34">
        <v>47</v>
      </c>
      <c r="N27" s="35">
        <v>25</v>
      </c>
      <c r="O27" s="47">
        <f t="shared" si="13"/>
        <v>72</v>
      </c>
      <c r="P27" s="34">
        <v>20</v>
      </c>
      <c r="Q27" s="35">
        <v>22</v>
      </c>
      <c r="R27" s="49">
        <f t="shared" si="4"/>
        <v>42</v>
      </c>
      <c r="S27" s="34">
        <v>50</v>
      </c>
      <c r="T27" s="35">
        <v>25</v>
      </c>
      <c r="U27" s="47">
        <f t="shared" si="14"/>
        <v>75</v>
      </c>
      <c r="V27" s="34">
        <v>23</v>
      </c>
      <c r="W27" s="35">
        <v>23</v>
      </c>
      <c r="X27" s="49">
        <f t="shared" si="6"/>
        <v>46</v>
      </c>
      <c r="Y27" s="34">
        <v>60</v>
      </c>
      <c r="Z27" s="35">
        <v>26</v>
      </c>
      <c r="AA27" s="47">
        <f t="shared" si="7"/>
        <v>86</v>
      </c>
      <c r="AB27" s="34">
        <v>21</v>
      </c>
      <c r="AC27" s="35">
        <v>24</v>
      </c>
      <c r="AD27" s="49">
        <f t="shared" si="8"/>
        <v>45</v>
      </c>
      <c r="AE27" s="34">
        <v>74</v>
      </c>
      <c r="AF27" s="35">
        <v>70</v>
      </c>
      <c r="AG27" s="48">
        <f t="shared" si="9"/>
        <v>144</v>
      </c>
      <c r="AH27" s="34">
        <v>23</v>
      </c>
      <c r="AI27" s="35">
        <v>23</v>
      </c>
      <c r="AJ27" s="49">
        <f t="shared" si="10"/>
        <v>46</v>
      </c>
      <c r="AK27" s="40"/>
      <c r="AL27" s="35">
        <v>745</v>
      </c>
      <c r="AM27" s="41">
        <v>82.78</v>
      </c>
      <c r="AN27" s="42" t="s">
        <v>28</v>
      </c>
      <c r="AO27" s="43"/>
      <c r="AP27" s="43"/>
      <c r="AQ27" s="43"/>
      <c r="AR27" s="44" t="s">
        <v>36</v>
      </c>
    </row>
    <row r="28" spans="1:44" ht="27" customHeight="1" x14ac:dyDescent="0.25">
      <c r="A28" s="31">
        <v>2205080059</v>
      </c>
      <c r="B28" s="32" t="s">
        <v>65</v>
      </c>
      <c r="C28" s="33">
        <v>192127</v>
      </c>
      <c r="D28" s="34">
        <v>63</v>
      </c>
      <c r="E28" s="35">
        <v>30</v>
      </c>
      <c r="F28" s="47">
        <f t="shared" si="11"/>
        <v>93</v>
      </c>
      <c r="G28" s="34">
        <v>65</v>
      </c>
      <c r="H28" s="35">
        <v>30</v>
      </c>
      <c r="I28" s="47">
        <f t="shared" si="12"/>
        <v>95</v>
      </c>
      <c r="J28" s="34">
        <v>24</v>
      </c>
      <c r="K28" s="35">
        <v>24</v>
      </c>
      <c r="L28" s="48">
        <f t="shared" si="2"/>
        <v>48</v>
      </c>
      <c r="M28" s="34">
        <v>51</v>
      </c>
      <c r="N28" s="35">
        <v>29</v>
      </c>
      <c r="O28" s="47">
        <f t="shared" si="13"/>
        <v>80</v>
      </c>
      <c r="P28" s="34">
        <v>23</v>
      </c>
      <c r="Q28" s="35">
        <v>24</v>
      </c>
      <c r="R28" s="49">
        <f t="shared" si="4"/>
        <v>47</v>
      </c>
      <c r="S28" s="34">
        <v>64</v>
      </c>
      <c r="T28" s="35">
        <v>30</v>
      </c>
      <c r="U28" s="47">
        <f t="shared" si="14"/>
        <v>94</v>
      </c>
      <c r="V28" s="34">
        <v>24</v>
      </c>
      <c r="W28" s="35">
        <v>24</v>
      </c>
      <c r="X28" s="49">
        <f t="shared" si="6"/>
        <v>48</v>
      </c>
      <c r="Y28" s="34">
        <v>68</v>
      </c>
      <c r="Z28" s="35">
        <v>30</v>
      </c>
      <c r="AA28" s="47">
        <f t="shared" si="7"/>
        <v>98</v>
      </c>
      <c r="AB28" s="34">
        <v>22</v>
      </c>
      <c r="AC28" s="35">
        <v>24</v>
      </c>
      <c r="AD28" s="49">
        <f t="shared" si="8"/>
        <v>46</v>
      </c>
      <c r="AE28" s="34">
        <v>74</v>
      </c>
      <c r="AF28" s="35">
        <v>72</v>
      </c>
      <c r="AG28" s="48">
        <f t="shared" si="9"/>
        <v>146</v>
      </c>
      <c r="AH28" s="34">
        <v>24</v>
      </c>
      <c r="AI28" s="35">
        <v>23</v>
      </c>
      <c r="AJ28" s="49">
        <f t="shared" si="10"/>
        <v>47</v>
      </c>
      <c r="AK28" s="40"/>
      <c r="AL28" s="35">
        <v>842</v>
      </c>
      <c r="AM28" s="41">
        <v>93.56</v>
      </c>
      <c r="AN28" s="42" t="s">
        <v>28</v>
      </c>
      <c r="AO28" s="43"/>
      <c r="AP28" s="43"/>
      <c r="AQ28" s="43"/>
      <c r="AR28" s="44" t="s">
        <v>29</v>
      </c>
    </row>
    <row r="29" spans="1:44" ht="27" customHeight="1" x14ac:dyDescent="0.25">
      <c r="A29" s="31">
        <v>2205080060</v>
      </c>
      <c r="B29" s="32" t="s">
        <v>66</v>
      </c>
      <c r="C29" s="33">
        <v>192128</v>
      </c>
      <c r="D29" s="34">
        <v>43</v>
      </c>
      <c r="E29" s="35">
        <v>27</v>
      </c>
      <c r="F29" s="47">
        <f t="shared" si="11"/>
        <v>70</v>
      </c>
      <c r="G29" s="34">
        <v>28</v>
      </c>
      <c r="H29" s="35">
        <v>17</v>
      </c>
      <c r="I29" s="37">
        <v>45</v>
      </c>
      <c r="J29" s="34">
        <v>22</v>
      </c>
      <c r="K29" s="35">
        <v>21</v>
      </c>
      <c r="L29" s="48">
        <f t="shared" si="2"/>
        <v>43</v>
      </c>
      <c r="M29" s="34">
        <v>34</v>
      </c>
      <c r="N29" s="35">
        <v>24</v>
      </c>
      <c r="O29" s="47">
        <f t="shared" si="13"/>
        <v>58</v>
      </c>
      <c r="P29" s="34">
        <v>16</v>
      </c>
      <c r="Q29" s="35">
        <v>22</v>
      </c>
      <c r="R29" s="49">
        <f t="shared" si="4"/>
        <v>38</v>
      </c>
      <c r="S29" s="34">
        <v>45</v>
      </c>
      <c r="T29" s="35">
        <v>23</v>
      </c>
      <c r="U29" s="47">
        <f t="shared" si="14"/>
        <v>68</v>
      </c>
      <c r="V29" s="34">
        <v>21</v>
      </c>
      <c r="W29" s="35">
        <v>22</v>
      </c>
      <c r="X29" s="49">
        <f t="shared" si="6"/>
        <v>43</v>
      </c>
      <c r="Y29" s="34">
        <v>28</v>
      </c>
      <c r="Z29" s="35">
        <v>18</v>
      </c>
      <c r="AA29" s="47">
        <f t="shared" si="7"/>
        <v>46</v>
      </c>
      <c r="AB29" s="34">
        <v>18</v>
      </c>
      <c r="AC29" s="35">
        <v>22</v>
      </c>
      <c r="AD29" s="49">
        <f t="shared" si="8"/>
        <v>40</v>
      </c>
      <c r="AE29" s="34">
        <v>70</v>
      </c>
      <c r="AF29" s="35">
        <v>68</v>
      </c>
      <c r="AG29" s="48">
        <f t="shared" si="9"/>
        <v>138</v>
      </c>
      <c r="AH29" s="34">
        <v>22</v>
      </c>
      <c r="AI29" s="35">
        <v>21</v>
      </c>
      <c r="AJ29" s="49">
        <f t="shared" si="10"/>
        <v>43</v>
      </c>
      <c r="AK29" s="45"/>
      <c r="AL29" s="35">
        <v>632</v>
      </c>
      <c r="AM29" s="52">
        <v>70.22</v>
      </c>
      <c r="AN29" s="42" t="s">
        <v>277</v>
      </c>
      <c r="AO29" s="43"/>
      <c r="AP29" s="43"/>
      <c r="AQ29" s="43"/>
      <c r="AR29" s="44" t="s">
        <v>36</v>
      </c>
    </row>
    <row r="30" spans="1:44" ht="27" customHeight="1" x14ac:dyDescent="0.25">
      <c r="A30" s="31">
        <v>2205080061</v>
      </c>
      <c r="B30" s="32" t="s">
        <v>68</v>
      </c>
      <c r="C30" s="33">
        <v>192129</v>
      </c>
      <c r="D30" s="34">
        <v>35</v>
      </c>
      <c r="E30" s="35">
        <v>27</v>
      </c>
      <c r="F30" s="47">
        <f t="shared" si="11"/>
        <v>62</v>
      </c>
      <c r="G30" s="34">
        <v>46</v>
      </c>
      <c r="H30" s="35">
        <v>26</v>
      </c>
      <c r="I30" s="37">
        <v>72</v>
      </c>
      <c r="J30" s="34">
        <v>22</v>
      </c>
      <c r="K30" s="35">
        <v>22</v>
      </c>
      <c r="L30" s="48">
        <f t="shared" si="2"/>
        <v>44</v>
      </c>
      <c r="M30" s="34">
        <v>36</v>
      </c>
      <c r="N30" s="35">
        <v>23</v>
      </c>
      <c r="O30" s="47">
        <f t="shared" si="13"/>
        <v>59</v>
      </c>
      <c r="P30" s="34">
        <v>16</v>
      </c>
      <c r="Q30" s="35">
        <v>23</v>
      </c>
      <c r="R30" s="49">
        <f t="shared" si="4"/>
        <v>39</v>
      </c>
      <c r="S30" s="34">
        <v>48</v>
      </c>
      <c r="T30" s="35">
        <v>21</v>
      </c>
      <c r="U30" s="47">
        <f t="shared" si="14"/>
        <v>69</v>
      </c>
      <c r="V30" s="34">
        <v>21</v>
      </c>
      <c r="W30" s="35">
        <v>23</v>
      </c>
      <c r="X30" s="49">
        <f t="shared" si="6"/>
        <v>44</v>
      </c>
      <c r="Y30" s="34">
        <v>49</v>
      </c>
      <c r="Z30" s="35">
        <v>26</v>
      </c>
      <c r="AA30" s="47">
        <f t="shared" si="7"/>
        <v>75</v>
      </c>
      <c r="AB30" s="34">
        <v>17</v>
      </c>
      <c r="AC30" s="35">
        <v>23</v>
      </c>
      <c r="AD30" s="49">
        <f t="shared" si="8"/>
        <v>40</v>
      </c>
      <c r="AE30" s="34">
        <v>67</v>
      </c>
      <c r="AF30" s="35">
        <v>66</v>
      </c>
      <c r="AG30" s="48">
        <f t="shared" si="9"/>
        <v>133</v>
      </c>
      <c r="AH30" s="34">
        <v>23</v>
      </c>
      <c r="AI30" s="35">
        <v>22</v>
      </c>
      <c r="AJ30" s="49">
        <f t="shared" si="10"/>
        <v>45</v>
      </c>
      <c r="AK30" s="40"/>
      <c r="AL30" s="35">
        <v>682</v>
      </c>
      <c r="AM30" s="41">
        <v>75.78</v>
      </c>
      <c r="AN30" s="42" t="s">
        <v>28</v>
      </c>
      <c r="AO30" s="43"/>
      <c r="AP30" s="43"/>
      <c r="AQ30" s="43"/>
      <c r="AR30" s="44" t="s">
        <v>29</v>
      </c>
    </row>
    <row r="31" spans="1:44" ht="27" customHeight="1" x14ac:dyDescent="0.25">
      <c r="A31" s="31">
        <v>2205080062</v>
      </c>
      <c r="B31" s="32" t="s">
        <v>69</v>
      </c>
      <c r="C31" s="33">
        <v>192130</v>
      </c>
      <c r="D31" s="34">
        <v>32</v>
      </c>
      <c r="E31" s="35">
        <v>28</v>
      </c>
      <c r="F31" s="47">
        <f t="shared" si="11"/>
        <v>60</v>
      </c>
      <c r="G31" s="34">
        <v>38</v>
      </c>
      <c r="H31" s="35">
        <v>21</v>
      </c>
      <c r="I31" s="37">
        <v>59</v>
      </c>
      <c r="J31" s="34">
        <v>21</v>
      </c>
      <c r="K31" s="35">
        <v>22</v>
      </c>
      <c r="L31" s="48">
        <f t="shared" si="2"/>
        <v>43</v>
      </c>
      <c r="M31" s="34" t="s">
        <v>70</v>
      </c>
      <c r="N31" s="35">
        <v>24</v>
      </c>
      <c r="O31" s="37" t="s">
        <v>71</v>
      </c>
      <c r="P31" s="34">
        <v>15</v>
      </c>
      <c r="Q31" s="35">
        <v>22</v>
      </c>
      <c r="R31" s="49">
        <f t="shared" si="4"/>
        <v>37</v>
      </c>
      <c r="S31" s="34">
        <v>47</v>
      </c>
      <c r="T31" s="35">
        <v>23</v>
      </c>
      <c r="U31" s="47">
        <f t="shared" si="14"/>
        <v>70</v>
      </c>
      <c r="V31" s="34">
        <v>20</v>
      </c>
      <c r="W31" s="35">
        <v>23</v>
      </c>
      <c r="X31" s="49">
        <f t="shared" si="6"/>
        <v>43</v>
      </c>
      <c r="Y31" s="34">
        <v>36</v>
      </c>
      <c r="Z31" s="35">
        <v>23</v>
      </c>
      <c r="AA31" s="47">
        <f t="shared" si="7"/>
        <v>59</v>
      </c>
      <c r="AB31" s="34">
        <v>15</v>
      </c>
      <c r="AC31" s="35">
        <v>22</v>
      </c>
      <c r="AD31" s="49">
        <f t="shared" si="8"/>
        <v>37</v>
      </c>
      <c r="AE31" s="34">
        <v>67</v>
      </c>
      <c r="AF31" s="35">
        <v>66</v>
      </c>
      <c r="AG31" s="48">
        <f t="shared" si="9"/>
        <v>133</v>
      </c>
      <c r="AH31" s="34">
        <v>21</v>
      </c>
      <c r="AI31" s="35">
        <v>21</v>
      </c>
      <c r="AJ31" s="49">
        <f t="shared" si="10"/>
        <v>42</v>
      </c>
      <c r="AK31" s="40"/>
      <c r="AL31" s="35">
        <v>630</v>
      </c>
      <c r="AM31" s="41">
        <v>70</v>
      </c>
      <c r="AN31" s="42" t="s">
        <v>72</v>
      </c>
      <c r="AO31" s="43"/>
      <c r="AP31" s="43"/>
      <c r="AQ31" s="43"/>
      <c r="AR31" s="44" t="s">
        <v>36</v>
      </c>
    </row>
    <row r="32" spans="1:44" ht="27" customHeight="1" x14ac:dyDescent="0.25">
      <c r="A32" s="31">
        <v>2205080064</v>
      </c>
      <c r="B32" s="32" t="s">
        <v>73</v>
      </c>
      <c r="C32" s="33">
        <v>192131</v>
      </c>
      <c r="D32" s="34">
        <v>31</v>
      </c>
      <c r="E32" s="35">
        <v>27</v>
      </c>
      <c r="F32" s="47">
        <f t="shared" si="11"/>
        <v>58</v>
      </c>
      <c r="G32" s="34">
        <v>40</v>
      </c>
      <c r="H32" s="35">
        <v>23</v>
      </c>
      <c r="I32" s="47">
        <f t="shared" ref="I32:I80" si="15">SUM(G32,H32)</f>
        <v>63</v>
      </c>
      <c r="J32" s="34">
        <v>22</v>
      </c>
      <c r="K32" s="35">
        <v>22</v>
      </c>
      <c r="L32" s="48">
        <f t="shared" si="2"/>
        <v>44</v>
      </c>
      <c r="M32" s="34">
        <v>32</v>
      </c>
      <c r="N32" s="35">
        <v>22</v>
      </c>
      <c r="O32" s="47">
        <f t="shared" ref="O32:O80" si="16">SUM(M32,N32)</f>
        <v>54</v>
      </c>
      <c r="P32" s="34">
        <v>15</v>
      </c>
      <c r="Q32" s="35">
        <v>22</v>
      </c>
      <c r="R32" s="49">
        <f t="shared" si="4"/>
        <v>37</v>
      </c>
      <c r="S32" s="34">
        <v>46</v>
      </c>
      <c r="T32" s="35">
        <v>21</v>
      </c>
      <c r="U32" s="47">
        <f t="shared" si="14"/>
        <v>67</v>
      </c>
      <c r="V32" s="34">
        <v>19</v>
      </c>
      <c r="W32" s="35">
        <v>23</v>
      </c>
      <c r="X32" s="49">
        <f t="shared" si="6"/>
        <v>42</v>
      </c>
      <c r="Y32" s="34">
        <v>48</v>
      </c>
      <c r="Z32" s="35">
        <v>25</v>
      </c>
      <c r="AA32" s="47">
        <f t="shared" si="7"/>
        <v>73</v>
      </c>
      <c r="AB32" s="34">
        <v>18</v>
      </c>
      <c r="AC32" s="35">
        <v>23</v>
      </c>
      <c r="AD32" s="49">
        <f t="shared" si="8"/>
        <v>41</v>
      </c>
      <c r="AE32" s="34">
        <v>68</v>
      </c>
      <c r="AF32" s="35">
        <v>68</v>
      </c>
      <c r="AG32" s="48">
        <f t="shared" si="9"/>
        <v>136</v>
      </c>
      <c r="AH32" s="34">
        <v>21</v>
      </c>
      <c r="AI32" s="35">
        <v>21</v>
      </c>
      <c r="AJ32" s="49">
        <f t="shared" si="10"/>
        <v>42</v>
      </c>
      <c r="AK32" s="40"/>
      <c r="AL32" s="35">
        <v>657</v>
      </c>
      <c r="AM32" s="41">
        <v>73</v>
      </c>
      <c r="AN32" s="42" t="s">
        <v>46</v>
      </c>
      <c r="AO32" s="43"/>
      <c r="AP32" s="43"/>
      <c r="AQ32" s="43"/>
      <c r="AR32" s="44" t="s">
        <v>36</v>
      </c>
    </row>
    <row r="33" spans="1:44" ht="27" customHeight="1" x14ac:dyDescent="0.25">
      <c r="A33" s="31">
        <v>2205080066</v>
      </c>
      <c r="B33" s="32" t="s">
        <v>74</v>
      </c>
      <c r="C33" s="33">
        <v>192132</v>
      </c>
      <c r="D33" s="34">
        <v>36</v>
      </c>
      <c r="E33" s="35">
        <v>27</v>
      </c>
      <c r="F33" s="47">
        <f t="shared" si="11"/>
        <v>63</v>
      </c>
      <c r="G33" s="34">
        <v>43</v>
      </c>
      <c r="H33" s="35">
        <v>22</v>
      </c>
      <c r="I33" s="47">
        <f t="shared" si="15"/>
        <v>65</v>
      </c>
      <c r="J33" s="34">
        <v>22</v>
      </c>
      <c r="K33" s="35">
        <v>22</v>
      </c>
      <c r="L33" s="48">
        <f t="shared" si="2"/>
        <v>44</v>
      </c>
      <c r="M33" s="34">
        <v>40</v>
      </c>
      <c r="N33" s="35">
        <v>25</v>
      </c>
      <c r="O33" s="47">
        <f t="shared" si="16"/>
        <v>65</v>
      </c>
      <c r="P33" s="34">
        <v>17</v>
      </c>
      <c r="Q33" s="35">
        <v>22</v>
      </c>
      <c r="R33" s="49">
        <f t="shared" si="4"/>
        <v>39</v>
      </c>
      <c r="S33" s="34">
        <v>43</v>
      </c>
      <c r="T33" s="35">
        <v>22</v>
      </c>
      <c r="U33" s="47">
        <f t="shared" si="14"/>
        <v>65</v>
      </c>
      <c r="V33" s="34">
        <v>23</v>
      </c>
      <c r="W33" s="35">
        <v>22</v>
      </c>
      <c r="X33" s="49">
        <f t="shared" si="6"/>
        <v>45</v>
      </c>
      <c r="Y33" s="34">
        <v>44</v>
      </c>
      <c r="Z33" s="35">
        <v>23</v>
      </c>
      <c r="AA33" s="47">
        <f t="shared" si="7"/>
        <v>67</v>
      </c>
      <c r="AB33" s="34">
        <v>16</v>
      </c>
      <c r="AC33" s="35">
        <v>23</v>
      </c>
      <c r="AD33" s="49">
        <f t="shared" si="8"/>
        <v>39</v>
      </c>
      <c r="AE33" s="34">
        <v>65</v>
      </c>
      <c r="AF33" s="35">
        <v>64</v>
      </c>
      <c r="AG33" s="48">
        <f t="shared" si="9"/>
        <v>129</v>
      </c>
      <c r="AH33" s="34">
        <v>23</v>
      </c>
      <c r="AI33" s="35">
        <v>23</v>
      </c>
      <c r="AJ33" s="49">
        <f t="shared" si="10"/>
        <v>46</v>
      </c>
      <c r="AK33" s="40"/>
      <c r="AL33" s="35">
        <v>667</v>
      </c>
      <c r="AM33" s="41">
        <v>74.11</v>
      </c>
      <c r="AN33" s="42" t="s">
        <v>46</v>
      </c>
      <c r="AO33" s="43"/>
      <c r="AP33" s="43"/>
      <c r="AQ33" s="43"/>
      <c r="AR33" s="44" t="s">
        <v>29</v>
      </c>
    </row>
    <row r="34" spans="1:44" ht="27" customHeight="1" x14ac:dyDescent="0.25">
      <c r="A34" s="31">
        <v>2205080067</v>
      </c>
      <c r="B34" s="32" t="s">
        <v>75</v>
      </c>
      <c r="C34" s="33">
        <v>192133</v>
      </c>
      <c r="D34" s="34">
        <v>53</v>
      </c>
      <c r="E34" s="35">
        <v>28</v>
      </c>
      <c r="F34" s="47">
        <f t="shared" si="11"/>
        <v>81</v>
      </c>
      <c r="G34" s="34">
        <v>60</v>
      </c>
      <c r="H34" s="35">
        <v>28</v>
      </c>
      <c r="I34" s="47">
        <f t="shared" si="15"/>
        <v>88</v>
      </c>
      <c r="J34" s="34">
        <v>23</v>
      </c>
      <c r="K34" s="35">
        <v>23</v>
      </c>
      <c r="L34" s="48">
        <f t="shared" si="2"/>
        <v>46</v>
      </c>
      <c r="M34" s="34">
        <v>52</v>
      </c>
      <c r="N34" s="35">
        <v>29</v>
      </c>
      <c r="O34" s="47">
        <f t="shared" si="16"/>
        <v>81</v>
      </c>
      <c r="P34" s="34">
        <v>19</v>
      </c>
      <c r="Q34" s="35">
        <v>24</v>
      </c>
      <c r="R34" s="49">
        <f t="shared" si="4"/>
        <v>43</v>
      </c>
      <c r="S34" s="34">
        <v>62</v>
      </c>
      <c r="T34" s="35">
        <v>26</v>
      </c>
      <c r="U34" s="47">
        <f t="shared" si="14"/>
        <v>88</v>
      </c>
      <c r="V34" s="34">
        <v>21</v>
      </c>
      <c r="W34" s="35">
        <v>23</v>
      </c>
      <c r="X34" s="49">
        <f t="shared" si="6"/>
        <v>44</v>
      </c>
      <c r="Y34" s="34">
        <v>63</v>
      </c>
      <c r="Z34" s="35">
        <v>30</v>
      </c>
      <c r="AA34" s="47">
        <f t="shared" si="7"/>
        <v>93</v>
      </c>
      <c r="AB34" s="34">
        <v>18</v>
      </c>
      <c r="AC34" s="35">
        <v>23</v>
      </c>
      <c r="AD34" s="49">
        <f t="shared" si="8"/>
        <v>41</v>
      </c>
      <c r="AE34" s="34">
        <v>72</v>
      </c>
      <c r="AF34" s="35">
        <v>72</v>
      </c>
      <c r="AG34" s="48">
        <f t="shared" si="9"/>
        <v>144</v>
      </c>
      <c r="AH34" s="34">
        <v>24</v>
      </c>
      <c r="AI34" s="35">
        <v>24</v>
      </c>
      <c r="AJ34" s="49">
        <f t="shared" si="10"/>
        <v>48</v>
      </c>
      <c r="AK34" s="40"/>
      <c r="AL34" s="35">
        <v>797</v>
      </c>
      <c r="AM34" s="41">
        <v>88.56</v>
      </c>
      <c r="AN34" s="42" t="s">
        <v>28</v>
      </c>
      <c r="AO34" s="43"/>
      <c r="AP34" s="43"/>
      <c r="AQ34" s="43"/>
      <c r="AR34" s="44" t="s">
        <v>36</v>
      </c>
    </row>
    <row r="35" spans="1:44" ht="27" customHeight="1" x14ac:dyDescent="0.25">
      <c r="A35" s="31">
        <v>2205080069</v>
      </c>
      <c r="B35" s="32" t="s">
        <v>76</v>
      </c>
      <c r="C35" s="33">
        <v>192134</v>
      </c>
      <c r="D35" s="34">
        <v>51</v>
      </c>
      <c r="E35" s="35">
        <v>28</v>
      </c>
      <c r="F35" s="47">
        <f t="shared" si="11"/>
        <v>79</v>
      </c>
      <c r="G35" s="34">
        <v>56</v>
      </c>
      <c r="H35" s="35">
        <v>28</v>
      </c>
      <c r="I35" s="47">
        <f t="shared" si="15"/>
        <v>84</v>
      </c>
      <c r="J35" s="34">
        <v>24</v>
      </c>
      <c r="K35" s="35">
        <v>24</v>
      </c>
      <c r="L35" s="48">
        <f t="shared" si="2"/>
        <v>48</v>
      </c>
      <c r="M35" s="34">
        <v>55</v>
      </c>
      <c r="N35" s="35">
        <v>29</v>
      </c>
      <c r="O35" s="47">
        <f t="shared" si="16"/>
        <v>84</v>
      </c>
      <c r="P35" s="34">
        <v>17</v>
      </c>
      <c r="Q35" s="35">
        <v>24</v>
      </c>
      <c r="R35" s="49">
        <f t="shared" si="4"/>
        <v>41</v>
      </c>
      <c r="S35" s="34">
        <v>61</v>
      </c>
      <c r="T35" s="35">
        <v>29</v>
      </c>
      <c r="U35" s="47">
        <f t="shared" si="14"/>
        <v>90</v>
      </c>
      <c r="V35" s="34">
        <v>23</v>
      </c>
      <c r="W35" s="35">
        <v>23</v>
      </c>
      <c r="X35" s="49">
        <f t="shared" si="6"/>
        <v>46</v>
      </c>
      <c r="Y35" s="34">
        <v>62</v>
      </c>
      <c r="Z35" s="35">
        <v>29</v>
      </c>
      <c r="AA35" s="47">
        <f t="shared" si="7"/>
        <v>91</v>
      </c>
      <c r="AB35" s="34">
        <v>17</v>
      </c>
      <c r="AC35" s="35">
        <v>23</v>
      </c>
      <c r="AD35" s="49">
        <f t="shared" si="8"/>
        <v>40</v>
      </c>
      <c r="AE35" s="34">
        <v>70</v>
      </c>
      <c r="AF35" s="35">
        <v>68</v>
      </c>
      <c r="AG35" s="48">
        <f t="shared" si="9"/>
        <v>138</v>
      </c>
      <c r="AH35" s="34">
        <v>24</v>
      </c>
      <c r="AI35" s="35">
        <v>24</v>
      </c>
      <c r="AJ35" s="49">
        <f t="shared" si="10"/>
        <v>48</v>
      </c>
      <c r="AK35" s="40"/>
      <c r="AL35" s="35">
        <v>789</v>
      </c>
      <c r="AM35" s="41">
        <v>87.67</v>
      </c>
      <c r="AN35" s="42" t="s">
        <v>28</v>
      </c>
      <c r="AO35" s="43"/>
      <c r="AP35" s="43"/>
      <c r="AQ35" s="43"/>
      <c r="AR35" s="44" t="s">
        <v>29</v>
      </c>
    </row>
    <row r="36" spans="1:44" ht="27" customHeight="1" x14ac:dyDescent="0.25">
      <c r="A36" s="31">
        <v>2205080070</v>
      </c>
      <c r="B36" s="32" t="s">
        <v>77</v>
      </c>
      <c r="C36" s="33">
        <v>192135</v>
      </c>
      <c r="D36" s="34">
        <v>47</v>
      </c>
      <c r="E36" s="35">
        <v>28</v>
      </c>
      <c r="F36" s="47">
        <f t="shared" si="11"/>
        <v>75</v>
      </c>
      <c r="G36" s="34">
        <v>46</v>
      </c>
      <c r="H36" s="35">
        <v>21</v>
      </c>
      <c r="I36" s="47">
        <f t="shared" si="15"/>
        <v>67</v>
      </c>
      <c r="J36" s="34">
        <v>18</v>
      </c>
      <c r="K36" s="35">
        <v>21</v>
      </c>
      <c r="L36" s="48">
        <f t="shared" si="2"/>
        <v>39</v>
      </c>
      <c r="M36" s="34">
        <v>32</v>
      </c>
      <c r="N36" s="35">
        <v>20</v>
      </c>
      <c r="O36" s="47">
        <f t="shared" si="16"/>
        <v>52</v>
      </c>
      <c r="P36" s="34">
        <v>17</v>
      </c>
      <c r="Q36" s="35">
        <v>21</v>
      </c>
      <c r="R36" s="49">
        <f t="shared" si="4"/>
        <v>38</v>
      </c>
      <c r="S36" s="34">
        <v>44</v>
      </c>
      <c r="T36" s="35">
        <v>18</v>
      </c>
      <c r="U36" s="47">
        <f t="shared" si="14"/>
        <v>62</v>
      </c>
      <c r="V36" s="34">
        <v>19</v>
      </c>
      <c r="W36" s="35">
        <v>21</v>
      </c>
      <c r="X36" s="49">
        <f t="shared" si="6"/>
        <v>40</v>
      </c>
      <c r="Y36" s="34">
        <v>37</v>
      </c>
      <c r="Z36" s="35">
        <v>21</v>
      </c>
      <c r="AA36" s="47">
        <f t="shared" si="7"/>
        <v>58</v>
      </c>
      <c r="AB36" s="34">
        <v>15</v>
      </c>
      <c r="AC36" s="35">
        <v>20</v>
      </c>
      <c r="AD36" s="49">
        <f t="shared" si="8"/>
        <v>35</v>
      </c>
      <c r="AE36" s="34">
        <v>68</v>
      </c>
      <c r="AF36" s="35">
        <v>66</v>
      </c>
      <c r="AG36" s="48">
        <f t="shared" si="9"/>
        <v>134</v>
      </c>
      <c r="AH36" s="34">
        <v>20</v>
      </c>
      <c r="AI36" s="35">
        <v>20</v>
      </c>
      <c r="AJ36" s="49">
        <f t="shared" si="10"/>
        <v>40</v>
      </c>
      <c r="AK36" s="40"/>
      <c r="AL36" s="35">
        <v>640</v>
      </c>
      <c r="AM36" s="41">
        <v>71.11</v>
      </c>
      <c r="AN36" s="42" t="s">
        <v>46</v>
      </c>
      <c r="AO36" s="43"/>
      <c r="AP36" s="43"/>
      <c r="AQ36" s="43"/>
      <c r="AR36" s="44" t="s">
        <v>36</v>
      </c>
    </row>
    <row r="37" spans="1:44" ht="27" customHeight="1" x14ac:dyDescent="0.25">
      <c r="A37" s="31">
        <v>2205080071</v>
      </c>
      <c r="B37" s="32" t="s">
        <v>78</v>
      </c>
      <c r="C37" s="33">
        <v>192136</v>
      </c>
      <c r="D37" s="34">
        <v>36</v>
      </c>
      <c r="E37" s="35">
        <v>28</v>
      </c>
      <c r="F37" s="47">
        <f t="shared" si="11"/>
        <v>64</v>
      </c>
      <c r="G37" s="34">
        <v>34</v>
      </c>
      <c r="H37" s="35">
        <v>16</v>
      </c>
      <c r="I37" s="47">
        <f t="shared" si="15"/>
        <v>50</v>
      </c>
      <c r="J37" s="34">
        <v>17</v>
      </c>
      <c r="K37" s="35">
        <v>20</v>
      </c>
      <c r="L37" s="48">
        <f t="shared" si="2"/>
        <v>37</v>
      </c>
      <c r="M37" s="34">
        <v>39</v>
      </c>
      <c r="N37" s="35">
        <v>20</v>
      </c>
      <c r="O37" s="47">
        <f t="shared" si="16"/>
        <v>59</v>
      </c>
      <c r="P37" s="34">
        <v>15</v>
      </c>
      <c r="Q37" s="35">
        <v>20</v>
      </c>
      <c r="R37" s="49">
        <f t="shared" si="4"/>
        <v>35</v>
      </c>
      <c r="S37" s="34">
        <v>29</v>
      </c>
      <c r="T37" s="35">
        <v>16</v>
      </c>
      <c r="U37" s="47">
        <f t="shared" si="14"/>
        <v>45</v>
      </c>
      <c r="V37" s="34">
        <v>19</v>
      </c>
      <c r="W37" s="35">
        <v>20</v>
      </c>
      <c r="X37" s="49">
        <f t="shared" si="6"/>
        <v>39</v>
      </c>
      <c r="Y37" s="34">
        <v>34</v>
      </c>
      <c r="Z37" s="35">
        <v>16</v>
      </c>
      <c r="AA37" s="47">
        <f t="shared" si="7"/>
        <v>50</v>
      </c>
      <c r="AB37" s="34">
        <v>15</v>
      </c>
      <c r="AC37" s="35">
        <v>21</v>
      </c>
      <c r="AD37" s="49">
        <f t="shared" si="8"/>
        <v>36</v>
      </c>
      <c r="AE37" s="34">
        <v>66</v>
      </c>
      <c r="AF37" s="35">
        <v>66</v>
      </c>
      <c r="AG37" s="48">
        <f t="shared" si="9"/>
        <v>132</v>
      </c>
      <c r="AH37" s="34">
        <v>20</v>
      </c>
      <c r="AI37" s="35">
        <v>19</v>
      </c>
      <c r="AJ37" s="49">
        <f t="shared" si="10"/>
        <v>39</v>
      </c>
      <c r="AK37" s="40"/>
      <c r="AL37" s="35">
        <v>586</v>
      </c>
      <c r="AM37" s="41">
        <v>65.11</v>
      </c>
      <c r="AN37" s="42" t="s">
        <v>46</v>
      </c>
      <c r="AO37" s="43"/>
      <c r="AP37" s="43"/>
      <c r="AQ37" s="43"/>
      <c r="AR37" s="44" t="s">
        <v>36</v>
      </c>
    </row>
    <row r="38" spans="1:44" ht="27" customHeight="1" x14ac:dyDescent="0.25">
      <c r="A38" s="31">
        <v>2205080072</v>
      </c>
      <c r="B38" s="32" t="s">
        <v>79</v>
      </c>
      <c r="C38" s="33">
        <v>192137</v>
      </c>
      <c r="D38" s="34">
        <v>50</v>
      </c>
      <c r="E38" s="35">
        <v>29</v>
      </c>
      <c r="F38" s="47">
        <f t="shared" si="11"/>
        <v>79</v>
      </c>
      <c r="G38" s="34">
        <v>51</v>
      </c>
      <c r="H38" s="35">
        <v>30</v>
      </c>
      <c r="I38" s="47">
        <f t="shared" si="15"/>
        <v>81</v>
      </c>
      <c r="J38" s="34">
        <v>23</v>
      </c>
      <c r="K38" s="35">
        <v>23</v>
      </c>
      <c r="L38" s="48">
        <f t="shared" si="2"/>
        <v>46</v>
      </c>
      <c r="M38" s="34">
        <v>50</v>
      </c>
      <c r="N38" s="35">
        <v>29</v>
      </c>
      <c r="O38" s="47">
        <f t="shared" si="16"/>
        <v>79</v>
      </c>
      <c r="P38" s="34">
        <v>19</v>
      </c>
      <c r="Q38" s="35">
        <v>23</v>
      </c>
      <c r="R38" s="49">
        <f t="shared" si="4"/>
        <v>42</v>
      </c>
      <c r="S38" s="34">
        <v>58</v>
      </c>
      <c r="T38" s="35">
        <v>27</v>
      </c>
      <c r="U38" s="47">
        <f t="shared" si="14"/>
        <v>85</v>
      </c>
      <c r="V38" s="34">
        <v>23</v>
      </c>
      <c r="W38" s="35">
        <v>23</v>
      </c>
      <c r="X38" s="49">
        <f t="shared" si="6"/>
        <v>46</v>
      </c>
      <c r="Y38" s="34">
        <v>66</v>
      </c>
      <c r="Z38" s="35">
        <v>28</v>
      </c>
      <c r="AA38" s="47">
        <f t="shared" si="7"/>
        <v>94</v>
      </c>
      <c r="AB38" s="34">
        <v>21</v>
      </c>
      <c r="AC38" s="35">
        <v>23</v>
      </c>
      <c r="AD38" s="49">
        <f t="shared" si="8"/>
        <v>44</v>
      </c>
      <c r="AE38" s="34">
        <v>70</v>
      </c>
      <c r="AF38" s="35">
        <v>72</v>
      </c>
      <c r="AG38" s="48">
        <f t="shared" si="9"/>
        <v>142</v>
      </c>
      <c r="AH38" s="34">
        <v>23</v>
      </c>
      <c r="AI38" s="35">
        <v>23</v>
      </c>
      <c r="AJ38" s="49">
        <f t="shared" si="10"/>
        <v>46</v>
      </c>
      <c r="AK38" s="40"/>
      <c r="AL38" s="35">
        <v>784</v>
      </c>
      <c r="AM38" s="41">
        <v>87.11</v>
      </c>
      <c r="AN38" s="42" t="s">
        <v>28</v>
      </c>
      <c r="AO38" s="43"/>
      <c r="AP38" s="43"/>
      <c r="AQ38" s="43"/>
      <c r="AR38" s="44" t="s">
        <v>29</v>
      </c>
    </row>
    <row r="39" spans="1:44" ht="27" customHeight="1" x14ac:dyDescent="0.25">
      <c r="A39" s="31">
        <v>2205080074</v>
      </c>
      <c r="B39" s="32" t="s">
        <v>80</v>
      </c>
      <c r="C39" s="33">
        <v>192138</v>
      </c>
      <c r="D39" s="34">
        <v>53</v>
      </c>
      <c r="E39" s="35">
        <v>27</v>
      </c>
      <c r="F39" s="47">
        <f t="shared" si="11"/>
        <v>80</v>
      </c>
      <c r="G39" s="34">
        <v>60</v>
      </c>
      <c r="H39" s="35">
        <v>30</v>
      </c>
      <c r="I39" s="47">
        <f t="shared" si="15"/>
        <v>90</v>
      </c>
      <c r="J39" s="34">
        <v>23</v>
      </c>
      <c r="K39" s="35">
        <v>23</v>
      </c>
      <c r="L39" s="48">
        <f t="shared" si="2"/>
        <v>46</v>
      </c>
      <c r="M39" s="34">
        <v>59</v>
      </c>
      <c r="N39" s="35">
        <v>27</v>
      </c>
      <c r="O39" s="47">
        <f t="shared" si="16"/>
        <v>86</v>
      </c>
      <c r="P39" s="34">
        <v>18</v>
      </c>
      <c r="Q39" s="35">
        <v>23</v>
      </c>
      <c r="R39" s="49">
        <f t="shared" si="4"/>
        <v>41</v>
      </c>
      <c r="S39" s="34">
        <v>62</v>
      </c>
      <c r="T39" s="35">
        <v>28</v>
      </c>
      <c r="U39" s="47">
        <f t="shared" si="14"/>
        <v>90</v>
      </c>
      <c r="V39" s="34">
        <v>22</v>
      </c>
      <c r="W39" s="35">
        <v>23</v>
      </c>
      <c r="X39" s="49">
        <f t="shared" si="6"/>
        <v>45</v>
      </c>
      <c r="Y39" s="34">
        <v>61</v>
      </c>
      <c r="Z39" s="35">
        <v>28</v>
      </c>
      <c r="AA39" s="47">
        <f t="shared" si="7"/>
        <v>89</v>
      </c>
      <c r="AB39" s="34">
        <v>22</v>
      </c>
      <c r="AC39" s="35">
        <v>23</v>
      </c>
      <c r="AD39" s="49">
        <f t="shared" si="8"/>
        <v>45</v>
      </c>
      <c r="AE39" s="34">
        <v>72</v>
      </c>
      <c r="AF39" s="35">
        <v>73</v>
      </c>
      <c r="AG39" s="48">
        <f t="shared" si="9"/>
        <v>145</v>
      </c>
      <c r="AH39" s="34">
        <v>23</v>
      </c>
      <c r="AI39" s="35">
        <v>23</v>
      </c>
      <c r="AJ39" s="49">
        <f t="shared" si="10"/>
        <v>46</v>
      </c>
      <c r="AK39" s="40"/>
      <c r="AL39" s="35">
        <v>803</v>
      </c>
      <c r="AM39" s="41">
        <v>89.22</v>
      </c>
      <c r="AN39" s="42" t="s">
        <v>28</v>
      </c>
      <c r="AO39" s="43"/>
      <c r="AP39" s="43"/>
      <c r="AQ39" s="43"/>
      <c r="AR39" s="44" t="s">
        <v>29</v>
      </c>
    </row>
    <row r="40" spans="1:44" ht="27" customHeight="1" x14ac:dyDescent="0.25">
      <c r="A40" s="31">
        <v>2205080076</v>
      </c>
      <c r="B40" s="32" t="s">
        <v>81</v>
      </c>
      <c r="C40" s="33">
        <v>192139</v>
      </c>
      <c r="D40" s="34">
        <v>49</v>
      </c>
      <c r="E40" s="35">
        <v>28</v>
      </c>
      <c r="F40" s="47">
        <f t="shared" si="11"/>
        <v>77</v>
      </c>
      <c r="G40" s="34">
        <v>40</v>
      </c>
      <c r="H40" s="35">
        <v>24</v>
      </c>
      <c r="I40" s="47">
        <f t="shared" si="15"/>
        <v>64</v>
      </c>
      <c r="J40" s="34">
        <v>23</v>
      </c>
      <c r="K40" s="35">
        <v>22</v>
      </c>
      <c r="L40" s="48">
        <f t="shared" si="2"/>
        <v>45</v>
      </c>
      <c r="M40" s="34">
        <v>48</v>
      </c>
      <c r="N40" s="35">
        <v>25</v>
      </c>
      <c r="O40" s="47">
        <f t="shared" si="16"/>
        <v>73</v>
      </c>
      <c r="P40" s="34">
        <v>18</v>
      </c>
      <c r="Q40" s="35">
        <v>22</v>
      </c>
      <c r="R40" s="49">
        <f t="shared" si="4"/>
        <v>40</v>
      </c>
      <c r="S40" s="34">
        <v>47</v>
      </c>
      <c r="T40" s="35">
        <v>24</v>
      </c>
      <c r="U40" s="47">
        <f t="shared" si="14"/>
        <v>71</v>
      </c>
      <c r="V40" s="34">
        <v>22</v>
      </c>
      <c r="W40" s="35">
        <v>23</v>
      </c>
      <c r="X40" s="49">
        <f t="shared" si="6"/>
        <v>45</v>
      </c>
      <c r="Y40" s="34">
        <v>34</v>
      </c>
      <c r="Z40" s="35">
        <v>24</v>
      </c>
      <c r="AA40" s="47">
        <f t="shared" si="7"/>
        <v>58</v>
      </c>
      <c r="AB40" s="34">
        <v>18</v>
      </c>
      <c r="AC40" s="35">
        <v>23</v>
      </c>
      <c r="AD40" s="49">
        <f t="shared" si="8"/>
        <v>41</v>
      </c>
      <c r="AE40" s="34">
        <v>70</v>
      </c>
      <c r="AF40" s="35">
        <v>68</v>
      </c>
      <c r="AG40" s="48">
        <f t="shared" si="9"/>
        <v>138</v>
      </c>
      <c r="AH40" s="34">
        <v>22</v>
      </c>
      <c r="AI40" s="35">
        <v>22</v>
      </c>
      <c r="AJ40" s="49">
        <f t="shared" si="10"/>
        <v>44</v>
      </c>
      <c r="AK40" s="40"/>
      <c r="AL40" s="35">
        <v>696</v>
      </c>
      <c r="AM40" s="41">
        <v>77.33</v>
      </c>
      <c r="AN40" s="42" t="s">
        <v>28</v>
      </c>
      <c r="AO40" s="43"/>
      <c r="AP40" s="43"/>
      <c r="AQ40" s="43"/>
      <c r="AR40" s="44" t="s">
        <v>36</v>
      </c>
    </row>
    <row r="41" spans="1:44" ht="27" customHeight="1" x14ac:dyDescent="0.25">
      <c r="A41" s="31">
        <v>2205080077</v>
      </c>
      <c r="B41" s="32" t="s">
        <v>82</v>
      </c>
      <c r="C41" s="33">
        <v>192140</v>
      </c>
      <c r="D41" s="34">
        <v>44</v>
      </c>
      <c r="E41" s="35">
        <v>27</v>
      </c>
      <c r="F41" s="47">
        <f t="shared" si="11"/>
        <v>71</v>
      </c>
      <c r="G41" s="34">
        <v>54</v>
      </c>
      <c r="H41" s="35">
        <v>23</v>
      </c>
      <c r="I41" s="47">
        <f t="shared" si="15"/>
        <v>77</v>
      </c>
      <c r="J41" s="34">
        <v>23</v>
      </c>
      <c r="K41" s="35">
        <v>22</v>
      </c>
      <c r="L41" s="48">
        <f t="shared" si="2"/>
        <v>45</v>
      </c>
      <c r="M41" s="34">
        <v>46</v>
      </c>
      <c r="N41" s="35">
        <v>26</v>
      </c>
      <c r="O41" s="47">
        <f t="shared" si="16"/>
        <v>72</v>
      </c>
      <c r="P41" s="34">
        <v>20</v>
      </c>
      <c r="Q41" s="35">
        <v>22</v>
      </c>
      <c r="R41" s="49">
        <f t="shared" si="4"/>
        <v>42</v>
      </c>
      <c r="S41" s="34">
        <v>50</v>
      </c>
      <c r="T41" s="35">
        <v>22</v>
      </c>
      <c r="U41" s="47">
        <f t="shared" si="14"/>
        <v>72</v>
      </c>
      <c r="V41" s="34">
        <v>22</v>
      </c>
      <c r="W41" s="35">
        <v>23</v>
      </c>
      <c r="X41" s="49">
        <f t="shared" si="6"/>
        <v>45</v>
      </c>
      <c r="Y41" s="34">
        <v>43</v>
      </c>
      <c r="Z41" s="35">
        <v>26</v>
      </c>
      <c r="AA41" s="47">
        <f t="shared" si="7"/>
        <v>69</v>
      </c>
      <c r="AB41" s="34">
        <v>18</v>
      </c>
      <c r="AC41" s="35">
        <v>23</v>
      </c>
      <c r="AD41" s="49">
        <f t="shared" si="8"/>
        <v>41</v>
      </c>
      <c r="AE41" s="34">
        <v>69</v>
      </c>
      <c r="AF41" s="35">
        <v>69</v>
      </c>
      <c r="AG41" s="48">
        <f t="shared" si="9"/>
        <v>138</v>
      </c>
      <c r="AH41" s="34">
        <v>23</v>
      </c>
      <c r="AI41" s="35">
        <v>23</v>
      </c>
      <c r="AJ41" s="49">
        <f t="shared" si="10"/>
        <v>46</v>
      </c>
      <c r="AK41" s="40"/>
      <c r="AL41" s="35">
        <v>718</v>
      </c>
      <c r="AM41" s="41">
        <v>79.78</v>
      </c>
      <c r="AN41" s="42" t="s">
        <v>28</v>
      </c>
      <c r="AO41" s="43"/>
      <c r="AP41" s="43"/>
      <c r="AQ41" s="43"/>
      <c r="AR41" s="44" t="s">
        <v>36</v>
      </c>
    </row>
    <row r="42" spans="1:44" ht="27" customHeight="1" x14ac:dyDescent="0.25">
      <c r="A42" s="31">
        <v>2205080078</v>
      </c>
      <c r="B42" s="32" t="s">
        <v>83</v>
      </c>
      <c r="C42" s="33">
        <v>192141</v>
      </c>
      <c r="D42" s="34">
        <v>60</v>
      </c>
      <c r="E42" s="35">
        <v>29</v>
      </c>
      <c r="F42" s="47">
        <f t="shared" si="11"/>
        <v>89</v>
      </c>
      <c r="G42" s="34">
        <v>51</v>
      </c>
      <c r="H42" s="35">
        <v>28</v>
      </c>
      <c r="I42" s="47">
        <f t="shared" si="15"/>
        <v>79</v>
      </c>
      <c r="J42" s="34">
        <v>23</v>
      </c>
      <c r="K42" s="35">
        <v>22</v>
      </c>
      <c r="L42" s="48">
        <f t="shared" si="2"/>
        <v>45</v>
      </c>
      <c r="M42" s="34">
        <v>55</v>
      </c>
      <c r="N42" s="35">
        <v>26</v>
      </c>
      <c r="O42" s="47">
        <f t="shared" si="16"/>
        <v>81</v>
      </c>
      <c r="P42" s="34">
        <v>22</v>
      </c>
      <c r="Q42" s="35">
        <v>23</v>
      </c>
      <c r="R42" s="49">
        <f t="shared" si="4"/>
        <v>45</v>
      </c>
      <c r="S42" s="34">
        <v>56</v>
      </c>
      <c r="T42" s="35">
        <v>26</v>
      </c>
      <c r="U42" s="47">
        <f t="shared" si="14"/>
        <v>82</v>
      </c>
      <c r="V42" s="34">
        <v>23</v>
      </c>
      <c r="W42" s="35">
        <v>23</v>
      </c>
      <c r="X42" s="49">
        <f t="shared" si="6"/>
        <v>46</v>
      </c>
      <c r="Y42" s="34">
        <v>56</v>
      </c>
      <c r="Z42" s="35">
        <v>30</v>
      </c>
      <c r="AA42" s="47">
        <f t="shared" si="7"/>
        <v>86</v>
      </c>
      <c r="AB42" s="34">
        <v>22</v>
      </c>
      <c r="AC42" s="35">
        <v>24</v>
      </c>
      <c r="AD42" s="49">
        <f t="shared" si="8"/>
        <v>46</v>
      </c>
      <c r="AE42" s="34">
        <v>71</v>
      </c>
      <c r="AF42" s="35">
        <v>70</v>
      </c>
      <c r="AG42" s="48">
        <f t="shared" si="9"/>
        <v>141</v>
      </c>
      <c r="AH42" s="34">
        <v>23</v>
      </c>
      <c r="AI42" s="35">
        <v>23</v>
      </c>
      <c r="AJ42" s="49">
        <f t="shared" si="10"/>
        <v>46</v>
      </c>
      <c r="AK42" s="40"/>
      <c r="AL42" s="35">
        <v>786</v>
      </c>
      <c r="AM42" s="41">
        <v>87.33</v>
      </c>
      <c r="AN42" s="42" t="s">
        <v>28</v>
      </c>
      <c r="AO42" s="43"/>
      <c r="AP42" s="43"/>
      <c r="AQ42" s="43"/>
      <c r="AR42" s="44" t="s">
        <v>36</v>
      </c>
    </row>
    <row r="43" spans="1:44" ht="27" customHeight="1" x14ac:dyDescent="0.25">
      <c r="A43" s="31">
        <v>2205080079</v>
      </c>
      <c r="B43" s="32" t="s">
        <v>84</v>
      </c>
      <c r="C43" s="33">
        <v>192142</v>
      </c>
      <c r="D43" s="34">
        <v>55</v>
      </c>
      <c r="E43" s="35">
        <v>28</v>
      </c>
      <c r="F43" s="47">
        <f t="shared" si="11"/>
        <v>83</v>
      </c>
      <c r="G43" s="34">
        <v>52</v>
      </c>
      <c r="H43" s="35">
        <v>28</v>
      </c>
      <c r="I43" s="47">
        <f t="shared" si="15"/>
        <v>80</v>
      </c>
      <c r="J43" s="34">
        <v>23</v>
      </c>
      <c r="K43" s="35">
        <v>23</v>
      </c>
      <c r="L43" s="48">
        <f t="shared" si="2"/>
        <v>46</v>
      </c>
      <c r="M43" s="34">
        <v>48</v>
      </c>
      <c r="N43" s="35">
        <v>26</v>
      </c>
      <c r="O43" s="47">
        <f t="shared" si="16"/>
        <v>74</v>
      </c>
      <c r="P43" s="34">
        <v>20</v>
      </c>
      <c r="Q43" s="35">
        <v>22</v>
      </c>
      <c r="R43" s="49">
        <f t="shared" si="4"/>
        <v>42</v>
      </c>
      <c r="S43" s="34">
        <v>54</v>
      </c>
      <c r="T43" s="35">
        <v>25</v>
      </c>
      <c r="U43" s="47">
        <f t="shared" si="14"/>
        <v>79</v>
      </c>
      <c r="V43" s="34">
        <v>21</v>
      </c>
      <c r="W43" s="35">
        <v>23</v>
      </c>
      <c r="X43" s="49">
        <f t="shared" si="6"/>
        <v>44</v>
      </c>
      <c r="Y43" s="34">
        <v>57</v>
      </c>
      <c r="Z43" s="35">
        <v>28</v>
      </c>
      <c r="AA43" s="47">
        <f t="shared" si="7"/>
        <v>85</v>
      </c>
      <c r="AB43" s="34">
        <v>19</v>
      </c>
      <c r="AC43" s="35">
        <v>23</v>
      </c>
      <c r="AD43" s="49">
        <f t="shared" si="8"/>
        <v>42</v>
      </c>
      <c r="AE43" s="34">
        <v>70</v>
      </c>
      <c r="AF43" s="35">
        <v>68</v>
      </c>
      <c r="AG43" s="48">
        <f t="shared" si="9"/>
        <v>138</v>
      </c>
      <c r="AH43" s="34">
        <v>23</v>
      </c>
      <c r="AI43" s="35">
        <v>23</v>
      </c>
      <c r="AJ43" s="49">
        <f t="shared" si="10"/>
        <v>46</v>
      </c>
      <c r="AK43" s="40"/>
      <c r="AL43" s="35">
        <v>759</v>
      </c>
      <c r="AM43" s="41">
        <v>84.33</v>
      </c>
      <c r="AN43" s="42" t="s">
        <v>28</v>
      </c>
      <c r="AO43" s="43"/>
      <c r="AP43" s="43"/>
      <c r="AQ43" s="43"/>
      <c r="AR43" s="44" t="s">
        <v>36</v>
      </c>
    </row>
    <row r="44" spans="1:44" ht="27" customHeight="1" x14ac:dyDescent="0.25">
      <c r="A44" s="31">
        <v>2205080080</v>
      </c>
      <c r="B44" s="32" t="s">
        <v>85</v>
      </c>
      <c r="C44" s="33">
        <v>192143</v>
      </c>
      <c r="D44" s="34">
        <v>66</v>
      </c>
      <c r="E44" s="35">
        <v>30</v>
      </c>
      <c r="F44" s="47">
        <f t="shared" si="11"/>
        <v>96</v>
      </c>
      <c r="G44" s="34">
        <v>66</v>
      </c>
      <c r="H44" s="35">
        <v>30</v>
      </c>
      <c r="I44" s="47">
        <f t="shared" si="15"/>
        <v>96</v>
      </c>
      <c r="J44" s="34">
        <v>24</v>
      </c>
      <c r="K44" s="35">
        <v>24</v>
      </c>
      <c r="L44" s="48">
        <f t="shared" si="2"/>
        <v>48</v>
      </c>
      <c r="M44" s="34">
        <v>67</v>
      </c>
      <c r="N44" s="35">
        <v>29</v>
      </c>
      <c r="O44" s="47">
        <f t="shared" si="16"/>
        <v>96</v>
      </c>
      <c r="P44" s="34">
        <v>23</v>
      </c>
      <c r="Q44" s="35">
        <v>24</v>
      </c>
      <c r="R44" s="49">
        <f t="shared" si="4"/>
        <v>47</v>
      </c>
      <c r="S44" s="34">
        <v>60</v>
      </c>
      <c r="T44" s="35">
        <v>30</v>
      </c>
      <c r="U44" s="47">
        <f t="shared" si="14"/>
        <v>90</v>
      </c>
      <c r="V44" s="34">
        <v>24</v>
      </c>
      <c r="W44" s="35">
        <v>24</v>
      </c>
      <c r="X44" s="49">
        <f t="shared" si="6"/>
        <v>48</v>
      </c>
      <c r="Y44" s="34">
        <v>68</v>
      </c>
      <c r="Z44" s="35">
        <v>30</v>
      </c>
      <c r="AA44" s="47">
        <f t="shared" si="7"/>
        <v>98</v>
      </c>
      <c r="AB44" s="34">
        <v>22</v>
      </c>
      <c r="AC44" s="35">
        <v>24</v>
      </c>
      <c r="AD44" s="49">
        <f t="shared" si="8"/>
        <v>46</v>
      </c>
      <c r="AE44" s="34">
        <v>72</v>
      </c>
      <c r="AF44" s="35">
        <v>73</v>
      </c>
      <c r="AG44" s="48">
        <f t="shared" si="9"/>
        <v>145</v>
      </c>
      <c r="AH44" s="34">
        <v>24</v>
      </c>
      <c r="AI44" s="35">
        <v>24</v>
      </c>
      <c r="AJ44" s="49">
        <f t="shared" si="10"/>
        <v>48</v>
      </c>
      <c r="AK44" s="40"/>
      <c r="AL44" s="35">
        <v>858</v>
      </c>
      <c r="AM44" s="41">
        <v>95.33</v>
      </c>
      <c r="AN44" s="42" t="s">
        <v>28</v>
      </c>
      <c r="AO44" s="43"/>
      <c r="AP44" s="43"/>
      <c r="AQ44" s="43"/>
      <c r="AR44" s="44" t="s">
        <v>29</v>
      </c>
    </row>
    <row r="45" spans="1:44" ht="27" customHeight="1" x14ac:dyDescent="0.25">
      <c r="A45" s="31">
        <v>2205080081</v>
      </c>
      <c r="B45" s="32" t="s">
        <v>86</v>
      </c>
      <c r="C45" s="33">
        <v>192144</v>
      </c>
      <c r="D45" s="34">
        <v>64</v>
      </c>
      <c r="E45" s="35">
        <v>30</v>
      </c>
      <c r="F45" s="47">
        <f t="shared" si="11"/>
        <v>94</v>
      </c>
      <c r="G45" s="34">
        <v>67</v>
      </c>
      <c r="H45" s="35">
        <v>30</v>
      </c>
      <c r="I45" s="47">
        <f t="shared" si="15"/>
        <v>97</v>
      </c>
      <c r="J45" s="34">
        <v>24</v>
      </c>
      <c r="K45" s="35">
        <v>24</v>
      </c>
      <c r="L45" s="48">
        <f t="shared" si="2"/>
        <v>48</v>
      </c>
      <c r="M45" s="34">
        <v>64</v>
      </c>
      <c r="N45" s="35">
        <v>30</v>
      </c>
      <c r="O45" s="47">
        <f t="shared" si="16"/>
        <v>94</v>
      </c>
      <c r="P45" s="34">
        <v>23</v>
      </c>
      <c r="Q45" s="35">
        <v>24</v>
      </c>
      <c r="R45" s="49">
        <f t="shared" si="4"/>
        <v>47</v>
      </c>
      <c r="S45" s="34">
        <v>67</v>
      </c>
      <c r="T45" s="35">
        <v>30</v>
      </c>
      <c r="U45" s="47">
        <f t="shared" si="14"/>
        <v>97</v>
      </c>
      <c r="V45" s="34">
        <v>24</v>
      </c>
      <c r="W45" s="35">
        <v>24</v>
      </c>
      <c r="X45" s="49">
        <f t="shared" si="6"/>
        <v>48</v>
      </c>
      <c r="Y45" s="34">
        <v>69</v>
      </c>
      <c r="Z45" s="35">
        <v>30</v>
      </c>
      <c r="AA45" s="47">
        <f t="shared" si="7"/>
        <v>99</v>
      </c>
      <c r="AB45" s="34">
        <v>21</v>
      </c>
      <c r="AC45" s="35">
        <v>24</v>
      </c>
      <c r="AD45" s="49">
        <f t="shared" si="8"/>
        <v>45</v>
      </c>
      <c r="AE45" s="34">
        <v>74</v>
      </c>
      <c r="AF45" s="35">
        <v>73</v>
      </c>
      <c r="AG45" s="48">
        <f t="shared" si="9"/>
        <v>147</v>
      </c>
      <c r="AH45" s="34">
        <v>24</v>
      </c>
      <c r="AI45" s="35">
        <v>24</v>
      </c>
      <c r="AJ45" s="49">
        <f t="shared" si="10"/>
        <v>48</v>
      </c>
      <c r="AK45" s="40"/>
      <c r="AL45" s="35">
        <v>864</v>
      </c>
      <c r="AM45" s="41">
        <v>96</v>
      </c>
      <c r="AN45" s="42" t="s">
        <v>28</v>
      </c>
      <c r="AO45" s="43"/>
      <c r="AP45" s="43"/>
      <c r="AQ45" s="43"/>
      <c r="AR45" s="44" t="s">
        <v>36</v>
      </c>
    </row>
    <row r="46" spans="1:44" ht="27" customHeight="1" x14ac:dyDescent="0.25">
      <c r="A46" s="31">
        <v>2205080082</v>
      </c>
      <c r="B46" s="32" t="s">
        <v>87</v>
      </c>
      <c r="C46" s="33">
        <v>192145</v>
      </c>
      <c r="D46" s="34">
        <v>47</v>
      </c>
      <c r="E46" s="35">
        <v>28</v>
      </c>
      <c r="F46" s="47">
        <f t="shared" si="11"/>
        <v>75</v>
      </c>
      <c r="G46" s="34">
        <v>60</v>
      </c>
      <c r="H46" s="35">
        <v>28</v>
      </c>
      <c r="I46" s="47">
        <f t="shared" si="15"/>
        <v>88</v>
      </c>
      <c r="J46" s="34">
        <v>23</v>
      </c>
      <c r="K46" s="35">
        <v>24</v>
      </c>
      <c r="L46" s="48">
        <f t="shared" si="2"/>
        <v>47</v>
      </c>
      <c r="M46" s="34">
        <v>42</v>
      </c>
      <c r="N46" s="35">
        <v>25</v>
      </c>
      <c r="O46" s="47">
        <f t="shared" si="16"/>
        <v>67</v>
      </c>
      <c r="P46" s="34">
        <v>20</v>
      </c>
      <c r="Q46" s="35">
        <v>24</v>
      </c>
      <c r="R46" s="49">
        <f t="shared" si="4"/>
        <v>44</v>
      </c>
      <c r="S46" s="34">
        <v>60</v>
      </c>
      <c r="T46" s="35">
        <v>29</v>
      </c>
      <c r="U46" s="47">
        <f t="shared" si="14"/>
        <v>89</v>
      </c>
      <c r="V46" s="34">
        <v>22</v>
      </c>
      <c r="W46" s="35">
        <v>23</v>
      </c>
      <c r="X46" s="49">
        <f t="shared" si="6"/>
        <v>45</v>
      </c>
      <c r="Y46" s="34">
        <v>68</v>
      </c>
      <c r="Z46" s="35">
        <v>29</v>
      </c>
      <c r="AA46" s="47">
        <f t="shared" si="7"/>
        <v>97</v>
      </c>
      <c r="AB46" s="34">
        <v>20</v>
      </c>
      <c r="AC46" s="35">
        <v>24</v>
      </c>
      <c r="AD46" s="49">
        <f t="shared" si="8"/>
        <v>44</v>
      </c>
      <c r="AE46" s="34">
        <v>71</v>
      </c>
      <c r="AF46" s="35">
        <v>69</v>
      </c>
      <c r="AG46" s="48">
        <f t="shared" si="9"/>
        <v>140</v>
      </c>
      <c r="AH46" s="34">
        <v>23</v>
      </c>
      <c r="AI46" s="35">
        <v>24</v>
      </c>
      <c r="AJ46" s="49">
        <f t="shared" si="10"/>
        <v>47</v>
      </c>
      <c r="AK46" s="40"/>
      <c r="AL46" s="35">
        <v>783</v>
      </c>
      <c r="AM46" s="41">
        <v>87</v>
      </c>
      <c r="AN46" s="42" t="s">
        <v>28</v>
      </c>
      <c r="AO46" s="43"/>
      <c r="AP46" s="43"/>
      <c r="AQ46" s="43"/>
      <c r="AR46" s="44" t="s">
        <v>29</v>
      </c>
    </row>
    <row r="47" spans="1:44" ht="27" customHeight="1" x14ac:dyDescent="0.25">
      <c r="A47" s="31">
        <v>2205080084</v>
      </c>
      <c r="B47" s="32" t="s">
        <v>88</v>
      </c>
      <c r="C47" s="33">
        <v>192146</v>
      </c>
      <c r="D47" s="34">
        <v>47</v>
      </c>
      <c r="E47" s="35">
        <v>27</v>
      </c>
      <c r="F47" s="47">
        <f t="shared" si="11"/>
        <v>74</v>
      </c>
      <c r="G47" s="34">
        <v>56</v>
      </c>
      <c r="H47" s="35">
        <v>28</v>
      </c>
      <c r="I47" s="47">
        <f t="shared" si="15"/>
        <v>84</v>
      </c>
      <c r="J47" s="34">
        <v>23</v>
      </c>
      <c r="K47" s="35">
        <v>22</v>
      </c>
      <c r="L47" s="48">
        <f t="shared" si="2"/>
        <v>45</v>
      </c>
      <c r="M47" s="34">
        <v>37</v>
      </c>
      <c r="N47" s="35">
        <v>25</v>
      </c>
      <c r="O47" s="47">
        <f t="shared" si="16"/>
        <v>62</v>
      </c>
      <c r="P47" s="34">
        <v>18</v>
      </c>
      <c r="Q47" s="35">
        <v>22</v>
      </c>
      <c r="R47" s="49">
        <f t="shared" si="4"/>
        <v>40</v>
      </c>
      <c r="S47" s="34">
        <v>49</v>
      </c>
      <c r="T47" s="35">
        <v>22</v>
      </c>
      <c r="U47" s="47">
        <f t="shared" si="14"/>
        <v>71</v>
      </c>
      <c r="V47" s="34">
        <v>20</v>
      </c>
      <c r="W47" s="35">
        <v>23</v>
      </c>
      <c r="X47" s="49">
        <f t="shared" si="6"/>
        <v>43</v>
      </c>
      <c r="Y47" s="34">
        <v>50</v>
      </c>
      <c r="Z47" s="35">
        <v>28</v>
      </c>
      <c r="AA47" s="47">
        <f t="shared" si="7"/>
        <v>78</v>
      </c>
      <c r="AB47" s="34">
        <v>17</v>
      </c>
      <c r="AC47" s="35">
        <v>23</v>
      </c>
      <c r="AD47" s="49">
        <f t="shared" si="8"/>
        <v>40</v>
      </c>
      <c r="AE47" s="34">
        <v>70</v>
      </c>
      <c r="AF47" s="35">
        <v>70</v>
      </c>
      <c r="AG47" s="48">
        <f t="shared" si="9"/>
        <v>140</v>
      </c>
      <c r="AH47" s="34">
        <v>23</v>
      </c>
      <c r="AI47" s="35">
        <v>22</v>
      </c>
      <c r="AJ47" s="49">
        <f t="shared" si="10"/>
        <v>45</v>
      </c>
      <c r="AK47" s="40"/>
      <c r="AL47" s="35">
        <v>722</v>
      </c>
      <c r="AM47" s="41">
        <v>80.22</v>
      </c>
      <c r="AN47" s="42" t="s">
        <v>28</v>
      </c>
      <c r="AO47" s="43"/>
      <c r="AP47" s="43"/>
      <c r="AQ47" s="43"/>
      <c r="AR47" s="44" t="s">
        <v>29</v>
      </c>
    </row>
    <row r="48" spans="1:44" ht="27" customHeight="1" x14ac:dyDescent="0.25">
      <c r="A48" s="31">
        <v>2205080085</v>
      </c>
      <c r="B48" s="32" t="s">
        <v>89</v>
      </c>
      <c r="C48" s="33">
        <v>192147</v>
      </c>
      <c r="D48" s="34">
        <v>54</v>
      </c>
      <c r="E48" s="35">
        <v>28</v>
      </c>
      <c r="F48" s="47">
        <f t="shared" si="11"/>
        <v>82</v>
      </c>
      <c r="G48" s="34">
        <v>56</v>
      </c>
      <c r="H48" s="35">
        <v>28</v>
      </c>
      <c r="I48" s="47">
        <f t="shared" si="15"/>
        <v>84</v>
      </c>
      <c r="J48" s="34">
        <v>23</v>
      </c>
      <c r="K48" s="35">
        <v>23</v>
      </c>
      <c r="L48" s="48">
        <f t="shared" si="2"/>
        <v>46</v>
      </c>
      <c r="M48" s="34">
        <v>53</v>
      </c>
      <c r="N48" s="35">
        <v>26</v>
      </c>
      <c r="O48" s="47">
        <f t="shared" si="16"/>
        <v>79</v>
      </c>
      <c r="P48" s="34">
        <v>18</v>
      </c>
      <c r="Q48" s="35">
        <v>23</v>
      </c>
      <c r="R48" s="49">
        <f t="shared" si="4"/>
        <v>41</v>
      </c>
      <c r="S48" s="34">
        <v>59</v>
      </c>
      <c r="T48" s="35">
        <v>28</v>
      </c>
      <c r="U48" s="47">
        <f t="shared" si="14"/>
        <v>87</v>
      </c>
      <c r="V48" s="34">
        <v>22</v>
      </c>
      <c r="W48" s="35">
        <v>23</v>
      </c>
      <c r="X48" s="49">
        <f t="shared" si="6"/>
        <v>45</v>
      </c>
      <c r="Y48" s="34">
        <v>60</v>
      </c>
      <c r="Z48" s="35">
        <v>30</v>
      </c>
      <c r="AA48" s="47">
        <f t="shared" si="7"/>
        <v>90</v>
      </c>
      <c r="AB48" s="34">
        <v>18</v>
      </c>
      <c r="AC48" s="35">
        <v>23</v>
      </c>
      <c r="AD48" s="49">
        <f t="shared" si="8"/>
        <v>41</v>
      </c>
      <c r="AE48" s="34">
        <v>71</v>
      </c>
      <c r="AF48" s="35">
        <v>70</v>
      </c>
      <c r="AG48" s="48">
        <f t="shared" si="9"/>
        <v>141</v>
      </c>
      <c r="AH48" s="34">
        <v>22</v>
      </c>
      <c r="AI48" s="35">
        <v>22</v>
      </c>
      <c r="AJ48" s="49">
        <f t="shared" si="10"/>
        <v>44</v>
      </c>
      <c r="AK48" s="40"/>
      <c r="AL48" s="35">
        <v>780</v>
      </c>
      <c r="AM48" s="41">
        <v>86.67</v>
      </c>
      <c r="AN48" s="42" t="s">
        <v>28</v>
      </c>
      <c r="AO48" s="43"/>
      <c r="AP48" s="43"/>
      <c r="AQ48" s="43"/>
      <c r="AR48" s="44" t="s">
        <v>29</v>
      </c>
    </row>
    <row r="49" spans="1:44" ht="27" customHeight="1" x14ac:dyDescent="0.25">
      <c r="A49" s="31">
        <v>2205080086</v>
      </c>
      <c r="B49" s="32" t="s">
        <v>90</v>
      </c>
      <c r="C49" s="33">
        <v>192148</v>
      </c>
      <c r="D49" s="34">
        <v>48</v>
      </c>
      <c r="E49" s="35">
        <v>28</v>
      </c>
      <c r="F49" s="47">
        <f t="shared" si="11"/>
        <v>76</v>
      </c>
      <c r="G49" s="34">
        <v>53</v>
      </c>
      <c r="H49" s="35">
        <v>27</v>
      </c>
      <c r="I49" s="47">
        <f t="shared" si="15"/>
        <v>80</v>
      </c>
      <c r="J49" s="34">
        <v>23</v>
      </c>
      <c r="K49" s="35">
        <v>23</v>
      </c>
      <c r="L49" s="48">
        <f t="shared" si="2"/>
        <v>46</v>
      </c>
      <c r="M49" s="34">
        <v>53</v>
      </c>
      <c r="N49" s="35">
        <v>29</v>
      </c>
      <c r="O49" s="47">
        <f t="shared" si="16"/>
        <v>82</v>
      </c>
      <c r="P49" s="34">
        <v>20</v>
      </c>
      <c r="Q49" s="35">
        <v>24</v>
      </c>
      <c r="R49" s="49">
        <f t="shared" si="4"/>
        <v>44</v>
      </c>
      <c r="S49" s="34">
        <v>49</v>
      </c>
      <c r="T49" s="35">
        <v>26</v>
      </c>
      <c r="U49" s="47">
        <f t="shared" si="14"/>
        <v>75</v>
      </c>
      <c r="V49" s="34">
        <v>21</v>
      </c>
      <c r="W49" s="35">
        <v>23</v>
      </c>
      <c r="X49" s="49">
        <f t="shared" si="6"/>
        <v>44</v>
      </c>
      <c r="Y49" s="53">
        <v>49</v>
      </c>
      <c r="Z49" s="35">
        <v>28</v>
      </c>
      <c r="AA49" s="47">
        <f t="shared" si="7"/>
        <v>77</v>
      </c>
      <c r="AB49" s="34">
        <v>20</v>
      </c>
      <c r="AC49" s="35">
        <v>24</v>
      </c>
      <c r="AD49" s="49">
        <f t="shared" si="8"/>
        <v>44</v>
      </c>
      <c r="AE49" s="34">
        <v>70</v>
      </c>
      <c r="AF49" s="35">
        <v>68</v>
      </c>
      <c r="AG49" s="48">
        <f t="shared" si="9"/>
        <v>138</v>
      </c>
      <c r="AH49" s="34">
        <v>24</v>
      </c>
      <c r="AI49" s="35">
        <v>24</v>
      </c>
      <c r="AJ49" s="49">
        <f t="shared" si="10"/>
        <v>48</v>
      </c>
      <c r="AK49" s="40"/>
      <c r="AL49" s="35">
        <v>754</v>
      </c>
      <c r="AM49" s="41">
        <v>83.78</v>
      </c>
      <c r="AN49" s="42" t="s">
        <v>28</v>
      </c>
      <c r="AO49" s="43"/>
      <c r="AP49" s="43"/>
      <c r="AQ49" s="43"/>
      <c r="AR49" s="44" t="s">
        <v>36</v>
      </c>
    </row>
    <row r="50" spans="1:44" ht="27" customHeight="1" x14ac:dyDescent="0.25">
      <c r="A50" s="31">
        <v>2205080087</v>
      </c>
      <c r="B50" s="32" t="s">
        <v>91</v>
      </c>
      <c r="C50" s="33">
        <v>192149</v>
      </c>
      <c r="D50" s="34">
        <v>60</v>
      </c>
      <c r="E50" s="35">
        <v>28</v>
      </c>
      <c r="F50" s="47">
        <f t="shared" si="11"/>
        <v>88</v>
      </c>
      <c r="G50" s="34">
        <v>64</v>
      </c>
      <c r="H50" s="35">
        <v>30</v>
      </c>
      <c r="I50" s="47">
        <f t="shared" si="15"/>
        <v>94</v>
      </c>
      <c r="J50" s="34">
        <v>24</v>
      </c>
      <c r="K50" s="35">
        <v>24</v>
      </c>
      <c r="L50" s="48">
        <f t="shared" si="2"/>
        <v>48</v>
      </c>
      <c r="M50" s="34">
        <v>47</v>
      </c>
      <c r="N50" s="35">
        <v>28</v>
      </c>
      <c r="O50" s="47">
        <f t="shared" si="16"/>
        <v>75</v>
      </c>
      <c r="P50" s="34">
        <v>20</v>
      </c>
      <c r="Q50" s="35">
        <v>24</v>
      </c>
      <c r="R50" s="49">
        <f t="shared" si="4"/>
        <v>44</v>
      </c>
      <c r="S50" s="34">
        <v>56</v>
      </c>
      <c r="T50" s="35">
        <v>28</v>
      </c>
      <c r="U50" s="47">
        <f t="shared" si="14"/>
        <v>84</v>
      </c>
      <c r="V50" s="34">
        <v>24</v>
      </c>
      <c r="W50" s="35">
        <v>23</v>
      </c>
      <c r="X50" s="49">
        <f t="shared" si="6"/>
        <v>47</v>
      </c>
      <c r="Y50" s="34">
        <v>65</v>
      </c>
      <c r="Z50" s="35">
        <v>30</v>
      </c>
      <c r="AA50" s="47">
        <f t="shared" si="7"/>
        <v>95</v>
      </c>
      <c r="AB50" s="34">
        <v>22</v>
      </c>
      <c r="AC50" s="35">
        <v>24</v>
      </c>
      <c r="AD50" s="49">
        <f t="shared" si="8"/>
        <v>46</v>
      </c>
      <c r="AE50" s="34">
        <v>71</v>
      </c>
      <c r="AF50" s="35">
        <v>71</v>
      </c>
      <c r="AG50" s="48">
        <f t="shared" si="9"/>
        <v>142</v>
      </c>
      <c r="AH50" s="34">
        <v>24</v>
      </c>
      <c r="AI50" s="35">
        <v>23</v>
      </c>
      <c r="AJ50" s="49">
        <f t="shared" si="10"/>
        <v>47</v>
      </c>
      <c r="AK50" s="40"/>
      <c r="AL50" s="35">
        <v>810</v>
      </c>
      <c r="AM50" s="41">
        <v>90</v>
      </c>
      <c r="AN50" s="42" t="s">
        <v>28</v>
      </c>
      <c r="AO50" s="43"/>
      <c r="AP50" s="43"/>
      <c r="AQ50" s="43"/>
      <c r="AR50" s="44" t="s">
        <v>29</v>
      </c>
    </row>
    <row r="51" spans="1:44" ht="27" customHeight="1" x14ac:dyDescent="0.25">
      <c r="A51" s="31">
        <v>2205080088</v>
      </c>
      <c r="B51" s="32" t="s">
        <v>92</v>
      </c>
      <c r="C51" s="33">
        <v>192150</v>
      </c>
      <c r="D51" s="34">
        <v>60</v>
      </c>
      <c r="E51" s="35">
        <v>28</v>
      </c>
      <c r="F51" s="47">
        <f t="shared" si="11"/>
        <v>88</v>
      </c>
      <c r="G51" s="34">
        <v>54</v>
      </c>
      <c r="H51" s="35">
        <v>28</v>
      </c>
      <c r="I51" s="47">
        <f t="shared" si="15"/>
        <v>82</v>
      </c>
      <c r="J51" s="34">
        <v>23</v>
      </c>
      <c r="K51" s="35">
        <v>23</v>
      </c>
      <c r="L51" s="48">
        <f t="shared" si="2"/>
        <v>46</v>
      </c>
      <c r="M51" s="34">
        <v>45</v>
      </c>
      <c r="N51" s="35">
        <v>26</v>
      </c>
      <c r="O51" s="47">
        <f t="shared" si="16"/>
        <v>71</v>
      </c>
      <c r="P51" s="34">
        <v>17</v>
      </c>
      <c r="Q51" s="35">
        <v>23</v>
      </c>
      <c r="R51" s="49">
        <f t="shared" si="4"/>
        <v>40</v>
      </c>
      <c r="S51" s="34">
        <v>58</v>
      </c>
      <c r="T51" s="35">
        <v>28</v>
      </c>
      <c r="U51" s="47">
        <f t="shared" si="14"/>
        <v>86</v>
      </c>
      <c r="V51" s="34">
        <v>23</v>
      </c>
      <c r="W51" s="35">
        <v>23</v>
      </c>
      <c r="X51" s="49">
        <f t="shared" si="6"/>
        <v>46</v>
      </c>
      <c r="Y51" s="34">
        <v>59</v>
      </c>
      <c r="Z51" s="35">
        <v>30</v>
      </c>
      <c r="AA51" s="47">
        <f t="shared" si="7"/>
        <v>89</v>
      </c>
      <c r="AB51" s="34">
        <v>21</v>
      </c>
      <c r="AC51" s="35">
        <v>23</v>
      </c>
      <c r="AD51" s="49">
        <f t="shared" si="8"/>
        <v>44</v>
      </c>
      <c r="AE51" s="34">
        <v>72</v>
      </c>
      <c r="AF51" s="35">
        <v>72</v>
      </c>
      <c r="AG51" s="48">
        <f t="shared" si="9"/>
        <v>144</v>
      </c>
      <c r="AH51" s="34">
        <v>23</v>
      </c>
      <c r="AI51" s="35">
        <v>22</v>
      </c>
      <c r="AJ51" s="49">
        <f t="shared" si="10"/>
        <v>45</v>
      </c>
      <c r="AK51" s="40"/>
      <c r="AL51" s="35">
        <v>781</v>
      </c>
      <c r="AM51" s="41">
        <v>86.71</v>
      </c>
      <c r="AN51" s="42" t="s">
        <v>28</v>
      </c>
      <c r="AO51" s="43"/>
      <c r="AP51" s="43"/>
      <c r="AQ51" s="43"/>
      <c r="AR51" s="44" t="s">
        <v>29</v>
      </c>
    </row>
    <row r="52" spans="1:44" ht="27" customHeight="1" x14ac:dyDescent="0.25">
      <c r="A52" s="31">
        <v>2205080093</v>
      </c>
      <c r="B52" s="32" t="s">
        <v>93</v>
      </c>
      <c r="C52" s="33">
        <v>192151</v>
      </c>
      <c r="D52" s="34">
        <v>58</v>
      </c>
      <c r="E52" s="35">
        <v>28</v>
      </c>
      <c r="F52" s="47">
        <f t="shared" si="11"/>
        <v>86</v>
      </c>
      <c r="G52" s="34">
        <v>56</v>
      </c>
      <c r="H52" s="35">
        <v>30</v>
      </c>
      <c r="I52" s="47">
        <f t="shared" si="15"/>
        <v>86</v>
      </c>
      <c r="J52" s="34">
        <v>24</v>
      </c>
      <c r="K52" s="35">
        <v>23</v>
      </c>
      <c r="L52" s="48">
        <f t="shared" si="2"/>
        <v>47</v>
      </c>
      <c r="M52" s="34">
        <v>53</v>
      </c>
      <c r="N52" s="35">
        <v>29</v>
      </c>
      <c r="O52" s="47">
        <f t="shared" si="16"/>
        <v>82</v>
      </c>
      <c r="P52" s="34">
        <v>20</v>
      </c>
      <c r="Q52" s="35">
        <v>24</v>
      </c>
      <c r="R52" s="49">
        <f t="shared" si="4"/>
        <v>44</v>
      </c>
      <c r="S52" s="34">
        <v>64</v>
      </c>
      <c r="T52" s="35">
        <v>26</v>
      </c>
      <c r="U52" s="47">
        <f t="shared" si="14"/>
        <v>90</v>
      </c>
      <c r="V52" s="34">
        <v>22</v>
      </c>
      <c r="W52" s="35">
        <v>23</v>
      </c>
      <c r="X52" s="49">
        <f t="shared" si="6"/>
        <v>45</v>
      </c>
      <c r="Y52" s="34">
        <v>68</v>
      </c>
      <c r="Z52" s="35">
        <v>30</v>
      </c>
      <c r="AA52" s="47">
        <f t="shared" si="7"/>
        <v>98</v>
      </c>
      <c r="AB52" s="34">
        <v>23</v>
      </c>
      <c r="AC52" s="35">
        <v>23</v>
      </c>
      <c r="AD52" s="49">
        <f t="shared" si="8"/>
        <v>46</v>
      </c>
      <c r="AE52" s="34">
        <v>71</v>
      </c>
      <c r="AF52" s="35">
        <v>72</v>
      </c>
      <c r="AG52" s="48">
        <f t="shared" si="9"/>
        <v>143</v>
      </c>
      <c r="AH52" s="34">
        <v>24</v>
      </c>
      <c r="AI52" s="35">
        <v>24</v>
      </c>
      <c r="AJ52" s="49">
        <f t="shared" si="10"/>
        <v>48</v>
      </c>
      <c r="AK52" s="40"/>
      <c r="AL52" s="35">
        <v>815</v>
      </c>
      <c r="AM52" s="41">
        <v>90.56</v>
      </c>
      <c r="AN52" s="42" t="s">
        <v>28</v>
      </c>
      <c r="AO52" s="43"/>
      <c r="AP52" s="43"/>
      <c r="AQ52" s="43"/>
      <c r="AR52" s="44" t="s">
        <v>36</v>
      </c>
    </row>
    <row r="53" spans="1:44" ht="27" customHeight="1" x14ac:dyDescent="0.25">
      <c r="A53" s="31">
        <v>2205080095</v>
      </c>
      <c r="B53" s="32" t="s">
        <v>94</v>
      </c>
      <c r="C53" s="33">
        <v>192152</v>
      </c>
      <c r="D53" s="34">
        <v>28</v>
      </c>
      <c r="E53" s="35">
        <v>27</v>
      </c>
      <c r="F53" s="47">
        <f t="shared" si="11"/>
        <v>55</v>
      </c>
      <c r="G53" s="34">
        <v>61</v>
      </c>
      <c r="H53" s="35">
        <v>28</v>
      </c>
      <c r="I53" s="47">
        <f t="shared" si="15"/>
        <v>89</v>
      </c>
      <c r="J53" s="34">
        <v>23</v>
      </c>
      <c r="K53" s="35">
        <v>23</v>
      </c>
      <c r="L53" s="48">
        <f t="shared" si="2"/>
        <v>46</v>
      </c>
      <c r="M53" s="34">
        <v>36</v>
      </c>
      <c r="N53" s="35">
        <v>28</v>
      </c>
      <c r="O53" s="47">
        <f t="shared" si="16"/>
        <v>64</v>
      </c>
      <c r="P53" s="34">
        <v>18</v>
      </c>
      <c r="Q53" s="35">
        <v>22</v>
      </c>
      <c r="R53" s="49">
        <f t="shared" si="4"/>
        <v>40</v>
      </c>
      <c r="S53" s="34">
        <v>61</v>
      </c>
      <c r="T53" s="35">
        <v>29</v>
      </c>
      <c r="U53" s="47">
        <f t="shared" si="14"/>
        <v>90</v>
      </c>
      <c r="V53" s="34">
        <v>23</v>
      </c>
      <c r="W53" s="35">
        <v>23</v>
      </c>
      <c r="X53" s="49">
        <f t="shared" si="6"/>
        <v>46</v>
      </c>
      <c r="Y53" s="34">
        <v>64</v>
      </c>
      <c r="Z53" s="35">
        <v>28</v>
      </c>
      <c r="AA53" s="47">
        <f t="shared" si="7"/>
        <v>92</v>
      </c>
      <c r="AB53" s="34">
        <v>20</v>
      </c>
      <c r="AC53" s="35">
        <v>24</v>
      </c>
      <c r="AD53" s="49">
        <f t="shared" si="8"/>
        <v>44</v>
      </c>
      <c r="AE53" s="34">
        <v>71</v>
      </c>
      <c r="AF53" s="35">
        <v>71</v>
      </c>
      <c r="AG53" s="48">
        <f t="shared" si="9"/>
        <v>142</v>
      </c>
      <c r="AH53" s="34">
        <v>23</v>
      </c>
      <c r="AI53" s="35">
        <v>24</v>
      </c>
      <c r="AJ53" s="49">
        <f t="shared" si="10"/>
        <v>47</v>
      </c>
      <c r="AK53" s="40"/>
      <c r="AL53" s="35">
        <v>755</v>
      </c>
      <c r="AM53" s="41">
        <v>83.89</v>
      </c>
      <c r="AN53" s="42" t="s">
        <v>28</v>
      </c>
      <c r="AO53" s="43"/>
      <c r="AP53" s="43"/>
      <c r="AQ53" s="43"/>
      <c r="AR53" s="44" t="s">
        <v>29</v>
      </c>
    </row>
    <row r="54" spans="1:44" ht="27" customHeight="1" x14ac:dyDescent="0.25">
      <c r="A54" s="31">
        <v>2205080096</v>
      </c>
      <c r="B54" s="32" t="s">
        <v>95</v>
      </c>
      <c r="C54" s="33">
        <v>192153</v>
      </c>
      <c r="D54" s="34">
        <v>63</v>
      </c>
      <c r="E54" s="35">
        <v>30</v>
      </c>
      <c r="F54" s="47">
        <f t="shared" si="11"/>
        <v>93</v>
      </c>
      <c r="G54" s="34">
        <v>62</v>
      </c>
      <c r="H54" s="35">
        <v>29</v>
      </c>
      <c r="I54" s="47">
        <f t="shared" si="15"/>
        <v>91</v>
      </c>
      <c r="J54" s="34">
        <v>24</v>
      </c>
      <c r="K54" s="35">
        <v>24</v>
      </c>
      <c r="L54" s="48">
        <f t="shared" si="2"/>
        <v>48</v>
      </c>
      <c r="M54" s="34">
        <v>60</v>
      </c>
      <c r="N54" s="35">
        <v>30</v>
      </c>
      <c r="O54" s="47">
        <f t="shared" si="16"/>
        <v>90</v>
      </c>
      <c r="P54" s="34">
        <v>21</v>
      </c>
      <c r="Q54" s="35">
        <v>24</v>
      </c>
      <c r="R54" s="49">
        <f t="shared" si="4"/>
        <v>45</v>
      </c>
      <c r="S54" s="34">
        <v>63</v>
      </c>
      <c r="T54" s="35">
        <v>30</v>
      </c>
      <c r="U54" s="47">
        <f t="shared" si="14"/>
        <v>93</v>
      </c>
      <c r="V54" s="34">
        <v>24</v>
      </c>
      <c r="W54" s="35">
        <v>24</v>
      </c>
      <c r="X54" s="49">
        <f t="shared" si="6"/>
        <v>48</v>
      </c>
      <c r="Y54" s="34">
        <v>64</v>
      </c>
      <c r="Z54" s="35">
        <v>30</v>
      </c>
      <c r="AA54" s="47">
        <f t="shared" si="7"/>
        <v>94</v>
      </c>
      <c r="AB54" s="34">
        <v>22</v>
      </c>
      <c r="AC54" s="35">
        <v>24</v>
      </c>
      <c r="AD54" s="49">
        <f t="shared" si="8"/>
        <v>46</v>
      </c>
      <c r="AE54" s="34">
        <v>73</v>
      </c>
      <c r="AF54" s="35">
        <v>73</v>
      </c>
      <c r="AG54" s="48">
        <f t="shared" si="9"/>
        <v>146</v>
      </c>
      <c r="AH54" s="34">
        <v>24</v>
      </c>
      <c r="AI54" s="35">
        <v>24</v>
      </c>
      <c r="AJ54" s="49">
        <f t="shared" si="10"/>
        <v>48</v>
      </c>
      <c r="AK54" s="40"/>
      <c r="AL54" s="35">
        <v>842</v>
      </c>
      <c r="AM54" s="41">
        <v>93.56</v>
      </c>
      <c r="AN54" s="42" t="s">
        <v>28</v>
      </c>
      <c r="AO54" s="43"/>
      <c r="AP54" s="43"/>
      <c r="AQ54" s="43"/>
      <c r="AR54" s="44" t="s">
        <v>29</v>
      </c>
    </row>
    <row r="55" spans="1:44" ht="27" customHeight="1" x14ac:dyDescent="0.25">
      <c r="A55" s="31">
        <v>2205080097</v>
      </c>
      <c r="B55" s="32" t="s">
        <v>96</v>
      </c>
      <c r="C55" s="33">
        <v>192154</v>
      </c>
      <c r="D55" s="34">
        <v>62</v>
      </c>
      <c r="E55" s="35">
        <v>28</v>
      </c>
      <c r="F55" s="47">
        <f t="shared" si="11"/>
        <v>90</v>
      </c>
      <c r="G55" s="34">
        <v>66</v>
      </c>
      <c r="H55" s="35">
        <v>30</v>
      </c>
      <c r="I55" s="47">
        <f t="shared" si="15"/>
        <v>96</v>
      </c>
      <c r="J55" s="34">
        <v>24</v>
      </c>
      <c r="K55" s="35">
        <v>24</v>
      </c>
      <c r="L55" s="48">
        <f t="shared" si="2"/>
        <v>48</v>
      </c>
      <c r="M55" s="34">
        <v>57</v>
      </c>
      <c r="N55" s="35">
        <v>28</v>
      </c>
      <c r="O55" s="47">
        <f t="shared" si="16"/>
        <v>85</v>
      </c>
      <c r="P55" s="34">
        <v>21</v>
      </c>
      <c r="Q55" s="35">
        <v>24</v>
      </c>
      <c r="R55" s="49">
        <f t="shared" si="4"/>
        <v>45</v>
      </c>
      <c r="S55" s="34">
        <v>61</v>
      </c>
      <c r="T55" s="35">
        <v>30</v>
      </c>
      <c r="U55" s="47">
        <f t="shared" si="14"/>
        <v>91</v>
      </c>
      <c r="V55" s="34">
        <v>24</v>
      </c>
      <c r="W55" s="35">
        <v>23</v>
      </c>
      <c r="X55" s="49">
        <f t="shared" si="6"/>
        <v>47</v>
      </c>
      <c r="Y55" s="34">
        <v>67</v>
      </c>
      <c r="Z55" s="35">
        <v>30</v>
      </c>
      <c r="AA55" s="47">
        <f t="shared" si="7"/>
        <v>97</v>
      </c>
      <c r="AB55" s="34">
        <v>23</v>
      </c>
      <c r="AC55" s="35">
        <v>23</v>
      </c>
      <c r="AD55" s="49">
        <f t="shared" si="8"/>
        <v>46</v>
      </c>
      <c r="AE55" s="34">
        <v>72</v>
      </c>
      <c r="AF55" s="35">
        <v>71</v>
      </c>
      <c r="AG55" s="48">
        <f t="shared" si="9"/>
        <v>143</v>
      </c>
      <c r="AH55" s="34">
        <v>23</v>
      </c>
      <c r="AI55" s="35">
        <v>24</v>
      </c>
      <c r="AJ55" s="49">
        <f t="shared" si="10"/>
        <v>47</v>
      </c>
      <c r="AK55" s="40"/>
      <c r="AL55" s="35">
        <v>835</v>
      </c>
      <c r="AM55" s="41">
        <v>92.78</v>
      </c>
      <c r="AN55" s="42" t="s">
        <v>28</v>
      </c>
      <c r="AO55" s="43"/>
      <c r="AP55" s="43"/>
      <c r="AQ55" s="43"/>
      <c r="AR55" s="44" t="s">
        <v>36</v>
      </c>
    </row>
    <row r="56" spans="1:44" ht="27" customHeight="1" x14ac:dyDescent="0.25">
      <c r="A56" s="31">
        <v>2205080098</v>
      </c>
      <c r="B56" s="32" t="s">
        <v>97</v>
      </c>
      <c r="C56" s="33">
        <v>192155</v>
      </c>
      <c r="D56" s="34">
        <v>59</v>
      </c>
      <c r="E56" s="35">
        <v>28</v>
      </c>
      <c r="F56" s="47">
        <f t="shared" si="11"/>
        <v>87</v>
      </c>
      <c r="G56" s="34">
        <v>53</v>
      </c>
      <c r="H56" s="35">
        <v>25</v>
      </c>
      <c r="I56" s="47">
        <f t="shared" si="15"/>
        <v>78</v>
      </c>
      <c r="J56" s="34">
        <v>21</v>
      </c>
      <c r="K56" s="35">
        <v>21</v>
      </c>
      <c r="L56" s="48">
        <f t="shared" si="2"/>
        <v>42</v>
      </c>
      <c r="M56" s="34">
        <v>48</v>
      </c>
      <c r="N56" s="35">
        <v>26</v>
      </c>
      <c r="O56" s="47">
        <f t="shared" si="16"/>
        <v>74</v>
      </c>
      <c r="P56" s="34">
        <v>16</v>
      </c>
      <c r="Q56" s="35">
        <v>21</v>
      </c>
      <c r="R56" s="49">
        <f t="shared" si="4"/>
        <v>37</v>
      </c>
      <c r="S56" s="34">
        <v>59</v>
      </c>
      <c r="T56" s="35">
        <v>25</v>
      </c>
      <c r="U56" s="47">
        <f t="shared" si="14"/>
        <v>84</v>
      </c>
      <c r="V56" s="34">
        <v>20</v>
      </c>
      <c r="W56" s="35">
        <v>22</v>
      </c>
      <c r="X56" s="49">
        <f t="shared" si="6"/>
        <v>42</v>
      </c>
      <c r="Y56" s="34">
        <v>51</v>
      </c>
      <c r="Z56" s="35">
        <v>25</v>
      </c>
      <c r="AA56" s="47">
        <f t="shared" si="7"/>
        <v>76</v>
      </c>
      <c r="AB56" s="34">
        <v>18</v>
      </c>
      <c r="AC56" s="35">
        <v>22</v>
      </c>
      <c r="AD56" s="49">
        <f t="shared" si="8"/>
        <v>40</v>
      </c>
      <c r="AE56" s="34">
        <v>65</v>
      </c>
      <c r="AF56" s="35">
        <v>66</v>
      </c>
      <c r="AG56" s="48">
        <f t="shared" si="9"/>
        <v>131</v>
      </c>
      <c r="AH56" s="34">
        <v>23</v>
      </c>
      <c r="AI56" s="35">
        <v>23</v>
      </c>
      <c r="AJ56" s="49">
        <f t="shared" si="10"/>
        <v>46</v>
      </c>
      <c r="AK56" s="40"/>
      <c r="AL56" s="35">
        <v>737</v>
      </c>
      <c r="AM56" s="41">
        <v>81.89</v>
      </c>
      <c r="AN56" s="42" t="s">
        <v>28</v>
      </c>
      <c r="AO56" s="43"/>
      <c r="AP56" s="43"/>
      <c r="AQ56" s="43"/>
      <c r="AR56" s="44" t="s">
        <v>36</v>
      </c>
    </row>
    <row r="57" spans="1:44" ht="27" customHeight="1" x14ac:dyDescent="0.25">
      <c r="A57" s="31">
        <v>2205080099</v>
      </c>
      <c r="B57" s="32" t="s">
        <v>98</v>
      </c>
      <c r="C57" s="33">
        <v>192156</v>
      </c>
      <c r="D57" s="34">
        <v>61</v>
      </c>
      <c r="E57" s="35">
        <v>27</v>
      </c>
      <c r="F57" s="47">
        <f t="shared" si="11"/>
        <v>88</v>
      </c>
      <c r="G57" s="34">
        <v>63</v>
      </c>
      <c r="H57" s="35">
        <v>26</v>
      </c>
      <c r="I57" s="47">
        <f t="shared" si="15"/>
        <v>89</v>
      </c>
      <c r="J57" s="34">
        <v>23</v>
      </c>
      <c r="K57" s="35">
        <v>23</v>
      </c>
      <c r="L57" s="48">
        <f t="shared" si="2"/>
        <v>46</v>
      </c>
      <c r="M57" s="34">
        <v>42</v>
      </c>
      <c r="N57" s="35">
        <v>25</v>
      </c>
      <c r="O57" s="47">
        <f t="shared" si="16"/>
        <v>67</v>
      </c>
      <c r="P57" s="34">
        <v>16</v>
      </c>
      <c r="Q57" s="35">
        <v>23</v>
      </c>
      <c r="R57" s="49">
        <f t="shared" si="4"/>
        <v>39</v>
      </c>
      <c r="S57" s="34">
        <v>58</v>
      </c>
      <c r="T57" s="35">
        <v>25</v>
      </c>
      <c r="U57" s="47">
        <f t="shared" si="14"/>
        <v>83</v>
      </c>
      <c r="V57" s="34">
        <v>22</v>
      </c>
      <c r="W57" s="35">
        <v>23</v>
      </c>
      <c r="X57" s="49">
        <f t="shared" si="6"/>
        <v>45</v>
      </c>
      <c r="Y57" s="34">
        <v>59</v>
      </c>
      <c r="Z57" s="35">
        <v>27</v>
      </c>
      <c r="AA57" s="47">
        <f t="shared" si="7"/>
        <v>86</v>
      </c>
      <c r="AB57" s="34">
        <v>18</v>
      </c>
      <c r="AC57" s="35">
        <v>23</v>
      </c>
      <c r="AD57" s="49">
        <f t="shared" si="8"/>
        <v>41</v>
      </c>
      <c r="AE57" s="34">
        <v>68</v>
      </c>
      <c r="AF57" s="35">
        <v>67</v>
      </c>
      <c r="AG57" s="48">
        <f t="shared" si="9"/>
        <v>135</v>
      </c>
      <c r="AH57" s="34">
        <v>22</v>
      </c>
      <c r="AI57" s="35">
        <v>22</v>
      </c>
      <c r="AJ57" s="49">
        <f t="shared" si="10"/>
        <v>44</v>
      </c>
      <c r="AK57" s="40"/>
      <c r="AL57" s="35">
        <v>763</v>
      </c>
      <c r="AM57" s="41">
        <v>84.78</v>
      </c>
      <c r="AN57" s="42" t="s">
        <v>28</v>
      </c>
      <c r="AO57" s="43"/>
      <c r="AP57" s="43"/>
      <c r="AQ57" s="43"/>
      <c r="AR57" s="44" t="s">
        <v>29</v>
      </c>
    </row>
    <row r="58" spans="1:44" ht="27" customHeight="1" x14ac:dyDescent="0.25">
      <c r="A58" s="31">
        <v>2205080101</v>
      </c>
      <c r="B58" s="32" t="s">
        <v>99</v>
      </c>
      <c r="C58" s="33">
        <v>192157</v>
      </c>
      <c r="D58" s="34">
        <v>50</v>
      </c>
      <c r="E58" s="35">
        <v>28</v>
      </c>
      <c r="F58" s="47">
        <f t="shared" si="11"/>
        <v>78</v>
      </c>
      <c r="G58" s="34">
        <v>58</v>
      </c>
      <c r="H58" s="35">
        <v>28</v>
      </c>
      <c r="I58" s="47">
        <f t="shared" si="15"/>
        <v>86</v>
      </c>
      <c r="J58" s="34">
        <v>23</v>
      </c>
      <c r="K58" s="35">
        <v>23</v>
      </c>
      <c r="L58" s="48">
        <f t="shared" si="2"/>
        <v>46</v>
      </c>
      <c r="M58" s="34">
        <v>53</v>
      </c>
      <c r="N58" s="35">
        <v>26</v>
      </c>
      <c r="O58" s="47">
        <f t="shared" si="16"/>
        <v>79</v>
      </c>
      <c r="P58" s="34">
        <v>19</v>
      </c>
      <c r="Q58" s="35">
        <v>24</v>
      </c>
      <c r="R58" s="49">
        <f t="shared" si="4"/>
        <v>43</v>
      </c>
      <c r="S58" s="34">
        <v>60</v>
      </c>
      <c r="T58" s="35">
        <v>28</v>
      </c>
      <c r="U58" s="47">
        <f t="shared" si="14"/>
        <v>88</v>
      </c>
      <c r="V58" s="34">
        <v>22</v>
      </c>
      <c r="W58" s="35">
        <v>23</v>
      </c>
      <c r="X58" s="49">
        <f t="shared" si="6"/>
        <v>45</v>
      </c>
      <c r="Y58" s="34">
        <v>64</v>
      </c>
      <c r="Z58" s="35">
        <v>28</v>
      </c>
      <c r="AA58" s="47">
        <f t="shared" si="7"/>
        <v>92</v>
      </c>
      <c r="AB58" s="34">
        <v>22</v>
      </c>
      <c r="AC58" s="35">
        <v>24</v>
      </c>
      <c r="AD58" s="49">
        <f t="shared" si="8"/>
        <v>46</v>
      </c>
      <c r="AE58" s="34">
        <v>74</v>
      </c>
      <c r="AF58" s="35">
        <v>72</v>
      </c>
      <c r="AG58" s="48">
        <f t="shared" si="9"/>
        <v>146</v>
      </c>
      <c r="AH58" s="34">
        <v>23</v>
      </c>
      <c r="AI58" s="35">
        <v>23</v>
      </c>
      <c r="AJ58" s="49">
        <f t="shared" si="10"/>
        <v>46</v>
      </c>
      <c r="AK58" s="40"/>
      <c r="AL58" s="35">
        <v>795</v>
      </c>
      <c r="AM58" s="41">
        <v>88.33</v>
      </c>
      <c r="AN58" s="42" t="s">
        <v>28</v>
      </c>
      <c r="AO58" s="43"/>
      <c r="AP58" s="43"/>
      <c r="AQ58" s="43"/>
      <c r="AR58" s="44" t="s">
        <v>29</v>
      </c>
    </row>
    <row r="59" spans="1:44" ht="27" customHeight="1" x14ac:dyDescent="0.25">
      <c r="A59" s="31">
        <v>2205080102</v>
      </c>
      <c r="B59" s="32" t="s">
        <v>100</v>
      </c>
      <c r="C59" s="33">
        <v>192158</v>
      </c>
      <c r="D59" s="34">
        <v>39</v>
      </c>
      <c r="E59" s="35">
        <v>27</v>
      </c>
      <c r="F59" s="47">
        <f t="shared" si="11"/>
        <v>66</v>
      </c>
      <c r="G59" s="34">
        <v>58</v>
      </c>
      <c r="H59" s="35">
        <v>28</v>
      </c>
      <c r="I59" s="47">
        <f t="shared" si="15"/>
        <v>86</v>
      </c>
      <c r="J59" s="34">
        <v>23</v>
      </c>
      <c r="K59" s="35">
        <v>23</v>
      </c>
      <c r="L59" s="48">
        <f t="shared" si="2"/>
        <v>46</v>
      </c>
      <c r="M59" s="34">
        <v>37</v>
      </c>
      <c r="N59" s="35">
        <v>26</v>
      </c>
      <c r="O59" s="47">
        <f t="shared" si="16"/>
        <v>63</v>
      </c>
      <c r="P59" s="34">
        <v>20</v>
      </c>
      <c r="Q59" s="35">
        <v>22</v>
      </c>
      <c r="R59" s="49">
        <f t="shared" si="4"/>
        <v>42</v>
      </c>
      <c r="S59" s="34">
        <v>58</v>
      </c>
      <c r="T59" s="35">
        <v>26</v>
      </c>
      <c r="U59" s="47">
        <f t="shared" si="14"/>
        <v>84</v>
      </c>
      <c r="V59" s="34">
        <v>23</v>
      </c>
      <c r="W59" s="35">
        <v>23</v>
      </c>
      <c r="X59" s="49">
        <f t="shared" si="6"/>
        <v>46</v>
      </c>
      <c r="Y59" s="34">
        <v>41</v>
      </c>
      <c r="Z59" s="35">
        <v>27</v>
      </c>
      <c r="AA59" s="47">
        <f t="shared" si="7"/>
        <v>68</v>
      </c>
      <c r="AB59" s="34">
        <v>21</v>
      </c>
      <c r="AC59" s="35">
        <v>24</v>
      </c>
      <c r="AD59" s="49">
        <f t="shared" si="8"/>
        <v>45</v>
      </c>
      <c r="AE59" s="34">
        <v>71</v>
      </c>
      <c r="AF59" s="35">
        <v>69</v>
      </c>
      <c r="AG59" s="48">
        <f t="shared" si="9"/>
        <v>140</v>
      </c>
      <c r="AH59" s="34">
        <v>23</v>
      </c>
      <c r="AI59" s="35">
        <v>23</v>
      </c>
      <c r="AJ59" s="49">
        <f t="shared" si="10"/>
        <v>46</v>
      </c>
      <c r="AK59" s="40"/>
      <c r="AL59" s="35">
        <v>732</v>
      </c>
      <c r="AM59" s="41">
        <v>81.33</v>
      </c>
      <c r="AN59" s="42" t="s">
        <v>28</v>
      </c>
      <c r="AO59" s="43"/>
      <c r="AP59" s="43"/>
      <c r="AQ59" s="43"/>
      <c r="AR59" s="44" t="s">
        <v>29</v>
      </c>
    </row>
    <row r="60" spans="1:44" ht="27" customHeight="1" x14ac:dyDescent="0.25">
      <c r="A60" s="31">
        <v>2205080103</v>
      </c>
      <c r="B60" s="32" t="s">
        <v>101</v>
      </c>
      <c r="C60" s="33">
        <v>192159</v>
      </c>
      <c r="D60" s="34">
        <v>54</v>
      </c>
      <c r="E60" s="35">
        <v>28</v>
      </c>
      <c r="F60" s="47">
        <f t="shared" si="11"/>
        <v>82</v>
      </c>
      <c r="G60" s="34">
        <v>53</v>
      </c>
      <c r="H60" s="35">
        <v>26</v>
      </c>
      <c r="I60" s="47">
        <f t="shared" si="15"/>
        <v>79</v>
      </c>
      <c r="J60" s="34">
        <v>22</v>
      </c>
      <c r="K60" s="35">
        <v>23</v>
      </c>
      <c r="L60" s="48">
        <f t="shared" si="2"/>
        <v>45</v>
      </c>
      <c r="M60" s="34">
        <v>44</v>
      </c>
      <c r="N60" s="35">
        <v>28</v>
      </c>
      <c r="O60" s="47">
        <f t="shared" si="16"/>
        <v>72</v>
      </c>
      <c r="P60" s="34">
        <v>16</v>
      </c>
      <c r="Q60" s="35">
        <v>22</v>
      </c>
      <c r="R60" s="49">
        <f t="shared" si="4"/>
        <v>38</v>
      </c>
      <c r="S60" s="34">
        <v>60</v>
      </c>
      <c r="T60" s="35">
        <v>26</v>
      </c>
      <c r="U60" s="47">
        <f t="shared" si="14"/>
        <v>86</v>
      </c>
      <c r="V60" s="34">
        <v>22</v>
      </c>
      <c r="W60" s="35">
        <v>23</v>
      </c>
      <c r="X60" s="49">
        <f t="shared" si="6"/>
        <v>45</v>
      </c>
      <c r="Y60" s="34">
        <v>57</v>
      </c>
      <c r="Z60" s="35">
        <v>28</v>
      </c>
      <c r="AA60" s="47">
        <f t="shared" si="7"/>
        <v>85</v>
      </c>
      <c r="AB60" s="34">
        <v>20</v>
      </c>
      <c r="AC60" s="35">
        <v>23</v>
      </c>
      <c r="AD60" s="49">
        <f t="shared" si="8"/>
        <v>43</v>
      </c>
      <c r="AE60" s="34">
        <v>68</v>
      </c>
      <c r="AF60" s="35">
        <v>67</v>
      </c>
      <c r="AG60" s="48">
        <f t="shared" si="9"/>
        <v>135</v>
      </c>
      <c r="AH60" s="34">
        <v>24</v>
      </c>
      <c r="AI60" s="35">
        <v>23</v>
      </c>
      <c r="AJ60" s="49">
        <f t="shared" si="10"/>
        <v>47</v>
      </c>
      <c r="AK60" s="40"/>
      <c r="AL60" s="35">
        <v>757</v>
      </c>
      <c r="AM60" s="41">
        <v>84.44</v>
      </c>
      <c r="AN60" s="42" t="s">
        <v>28</v>
      </c>
      <c r="AO60" s="43"/>
      <c r="AP60" s="43"/>
      <c r="AQ60" s="43"/>
      <c r="AR60" s="44" t="s">
        <v>36</v>
      </c>
    </row>
    <row r="61" spans="1:44" ht="27" customHeight="1" x14ac:dyDescent="0.25">
      <c r="A61" s="31">
        <v>2205080104</v>
      </c>
      <c r="B61" s="32" t="s">
        <v>102</v>
      </c>
      <c r="C61" s="33">
        <v>192160</v>
      </c>
      <c r="D61" s="34">
        <v>39</v>
      </c>
      <c r="E61" s="35">
        <v>27</v>
      </c>
      <c r="F61" s="47">
        <f t="shared" si="11"/>
        <v>66</v>
      </c>
      <c r="G61" s="34">
        <v>54</v>
      </c>
      <c r="H61" s="35">
        <v>26</v>
      </c>
      <c r="I61" s="47">
        <f t="shared" si="15"/>
        <v>80</v>
      </c>
      <c r="J61" s="34">
        <v>22</v>
      </c>
      <c r="K61" s="35">
        <v>22</v>
      </c>
      <c r="L61" s="48">
        <f t="shared" si="2"/>
        <v>44</v>
      </c>
      <c r="M61" s="34">
        <v>38</v>
      </c>
      <c r="N61" s="35">
        <v>26</v>
      </c>
      <c r="O61" s="47">
        <f t="shared" si="16"/>
        <v>64</v>
      </c>
      <c r="P61" s="34">
        <v>16</v>
      </c>
      <c r="Q61" s="35">
        <v>22</v>
      </c>
      <c r="R61" s="49">
        <f t="shared" si="4"/>
        <v>38</v>
      </c>
      <c r="S61" s="34">
        <v>52</v>
      </c>
      <c r="T61" s="35">
        <v>21</v>
      </c>
      <c r="U61" s="47">
        <f t="shared" si="14"/>
        <v>73</v>
      </c>
      <c r="V61" s="34">
        <v>21</v>
      </c>
      <c r="W61" s="35">
        <v>23</v>
      </c>
      <c r="X61" s="49">
        <f t="shared" si="6"/>
        <v>44</v>
      </c>
      <c r="Y61" s="34">
        <v>58</v>
      </c>
      <c r="Z61" s="35">
        <v>25</v>
      </c>
      <c r="AA61" s="47">
        <f t="shared" si="7"/>
        <v>83</v>
      </c>
      <c r="AB61" s="34">
        <v>18</v>
      </c>
      <c r="AC61" s="35">
        <v>23</v>
      </c>
      <c r="AD61" s="49">
        <f t="shared" si="8"/>
        <v>41</v>
      </c>
      <c r="AE61" s="34">
        <v>67</v>
      </c>
      <c r="AF61" s="35">
        <v>67</v>
      </c>
      <c r="AG61" s="48">
        <f t="shared" si="9"/>
        <v>134</v>
      </c>
      <c r="AH61" s="34">
        <v>22</v>
      </c>
      <c r="AI61" s="35">
        <v>22</v>
      </c>
      <c r="AJ61" s="49">
        <f t="shared" si="10"/>
        <v>44</v>
      </c>
      <c r="AK61" s="40"/>
      <c r="AL61" s="35">
        <v>711</v>
      </c>
      <c r="AM61" s="41">
        <v>79</v>
      </c>
      <c r="AN61" s="42" t="s">
        <v>28</v>
      </c>
      <c r="AO61" s="43"/>
      <c r="AP61" s="43"/>
      <c r="AQ61" s="43"/>
      <c r="AR61" s="44" t="s">
        <v>29</v>
      </c>
    </row>
    <row r="62" spans="1:44" ht="27" customHeight="1" x14ac:dyDescent="0.25">
      <c r="A62" s="31">
        <v>2205080109</v>
      </c>
      <c r="B62" s="32" t="s">
        <v>103</v>
      </c>
      <c r="C62" s="33">
        <v>192161</v>
      </c>
      <c r="D62" s="34">
        <v>36</v>
      </c>
      <c r="E62" s="35">
        <v>28</v>
      </c>
      <c r="F62" s="47">
        <f t="shared" si="11"/>
        <v>64</v>
      </c>
      <c r="G62" s="34">
        <v>56</v>
      </c>
      <c r="H62" s="35">
        <v>28</v>
      </c>
      <c r="I62" s="47">
        <f t="shared" si="15"/>
        <v>84</v>
      </c>
      <c r="J62" s="34">
        <v>22</v>
      </c>
      <c r="K62" s="35">
        <v>23</v>
      </c>
      <c r="L62" s="48">
        <f t="shared" si="2"/>
        <v>45</v>
      </c>
      <c r="M62" s="34">
        <v>50</v>
      </c>
      <c r="N62" s="35">
        <v>25</v>
      </c>
      <c r="O62" s="47">
        <f t="shared" si="16"/>
        <v>75</v>
      </c>
      <c r="P62" s="34">
        <v>16</v>
      </c>
      <c r="Q62" s="35">
        <v>22</v>
      </c>
      <c r="R62" s="49">
        <f t="shared" si="4"/>
        <v>38</v>
      </c>
      <c r="S62" s="34">
        <v>49</v>
      </c>
      <c r="T62" s="35">
        <v>26</v>
      </c>
      <c r="U62" s="47">
        <f t="shared" si="14"/>
        <v>75</v>
      </c>
      <c r="V62" s="34">
        <v>22</v>
      </c>
      <c r="W62" s="35">
        <v>23</v>
      </c>
      <c r="X62" s="49">
        <f t="shared" si="6"/>
        <v>45</v>
      </c>
      <c r="Y62" s="34">
        <v>59</v>
      </c>
      <c r="Z62" s="35">
        <v>26</v>
      </c>
      <c r="AA62" s="47">
        <f t="shared" si="7"/>
        <v>85</v>
      </c>
      <c r="AB62" s="34">
        <v>29</v>
      </c>
      <c r="AC62" s="35">
        <v>23</v>
      </c>
      <c r="AD62" s="49">
        <f t="shared" si="8"/>
        <v>52</v>
      </c>
      <c r="AE62" s="34">
        <v>66</v>
      </c>
      <c r="AF62" s="35">
        <v>64</v>
      </c>
      <c r="AG62" s="48">
        <f t="shared" si="9"/>
        <v>130</v>
      </c>
      <c r="AH62" s="34">
        <v>22</v>
      </c>
      <c r="AI62" s="35">
        <v>22</v>
      </c>
      <c r="AJ62" s="49">
        <f t="shared" si="10"/>
        <v>44</v>
      </c>
      <c r="AK62" s="40"/>
      <c r="AL62" s="35">
        <v>727</v>
      </c>
      <c r="AM62" s="41">
        <v>80.78</v>
      </c>
      <c r="AN62" s="42" t="s">
        <v>28</v>
      </c>
      <c r="AO62" s="43"/>
      <c r="AP62" s="43"/>
      <c r="AQ62" s="43"/>
      <c r="AR62" s="44" t="s">
        <v>29</v>
      </c>
    </row>
    <row r="63" spans="1:44" ht="27" customHeight="1" x14ac:dyDescent="0.25">
      <c r="A63" s="31">
        <v>2205080110</v>
      </c>
      <c r="B63" s="32" t="s">
        <v>104</v>
      </c>
      <c r="C63" s="33">
        <v>192162</v>
      </c>
      <c r="D63" s="34">
        <v>51</v>
      </c>
      <c r="E63" s="35">
        <v>28</v>
      </c>
      <c r="F63" s="47">
        <f t="shared" si="11"/>
        <v>79</v>
      </c>
      <c r="G63" s="34">
        <v>50</v>
      </c>
      <c r="H63" s="35">
        <v>28</v>
      </c>
      <c r="I63" s="47">
        <f t="shared" si="15"/>
        <v>78</v>
      </c>
      <c r="J63" s="34">
        <v>23</v>
      </c>
      <c r="K63" s="35">
        <v>23</v>
      </c>
      <c r="L63" s="48">
        <f t="shared" si="2"/>
        <v>46</v>
      </c>
      <c r="M63" s="34">
        <v>51</v>
      </c>
      <c r="N63" s="35">
        <v>26</v>
      </c>
      <c r="O63" s="47">
        <f t="shared" si="16"/>
        <v>77</v>
      </c>
      <c r="P63" s="34">
        <v>18</v>
      </c>
      <c r="Q63" s="35">
        <v>22</v>
      </c>
      <c r="R63" s="49">
        <f t="shared" si="4"/>
        <v>40</v>
      </c>
      <c r="S63" s="34">
        <v>55</v>
      </c>
      <c r="T63" s="35">
        <v>26</v>
      </c>
      <c r="U63" s="47">
        <f t="shared" si="14"/>
        <v>81</v>
      </c>
      <c r="V63" s="34">
        <v>23</v>
      </c>
      <c r="W63" s="35">
        <v>23</v>
      </c>
      <c r="X63" s="49">
        <f t="shared" si="6"/>
        <v>46</v>
      </c>
      <c r="Y63" s="34">
        <v>63</v>
      </c>
      <c r="Z63" s="35">
        <v>27</v>
      </c>
      <c r="AA63" s="47">
        <f t="shared" si="7"/>
        <v>90</v>
      </c>
      <c r="AB63" s="34">
        <v>20</v>
      </c>
      <c r="AC63" s="35">
        <v>23</v>
      </c>
      <c r="AD63" s="49">
        <f t="shared" si="8"/>
        <v>43</v>
      </c>
      <c r="AE63" s="34">
        <v>70</v>
      </c>
      <c r="AF63" s="35">
        <v>70</v>
      </c>
      <c r="AG63" s="48">
        <f t="shared" si="9"/>
        <v>140</v>
      </c>
      <c r="AH63" s="34">
        <v>23</v>
      </c>
      <c r="AI63" s="35">
        <v>23</v>
      </c>
      <c r="AJ63" s="49">
        <f t="shared" si="10"/>
        <v>46</v>
      </c>
      <c r="AK63" s="40"/>
      <c r="AL63" s="35">
        <v>766</v>
      </c>
      <c r="AM63" s="41">
        <v>85.11</v>
      </c>
      <c r="AN63" s="42" t="s">
        <v>28</v>
      </c>
      <c r="AO63" s="43"/>
      <c r="AP63" s="43"/>
      <c r="AQ63" s="43"/>
      <c r="AR63" s="44" t="s">
        <v>36</v>
      </c>
    </row>
    <row r="64" spans="1:44" ht="27" customHeight="1" x14ac:dyDescent="0.25">
      <c r="A64" s="31">
        <v>2205080111</v>
      </c>
      <c r="B64" s="32" t="s">
        <v>105</v>
      </c>
      <c r="C64" s="33">
        <v>192163</v>
      </c>
      <c r="D64" s="34">
        <v>45</v>
      </c>
      <c r="E64" s="35">
        <v>28</v>
      </c>
      <c r="F64" s="47">
        <f t="shared" si="11"/>
        <v>73</v>
      </c>
      <c r="G64" s="34">
        <v>38</v>
      </c>
      <c r="H64" s="35">
        <v>26</v>
      </c>
      <c r="I64" s="47">
        <f t="shared" si="15"/>
        <v>64</v>
      </c>
      <c r="J64" s="34">
        <v>22</v>
      </c>
      <c r="K64" s="35">
        <v>22</v>
      </c>
      <c r="L64" s="48">
        <f t="shared" si="2"/>
        <v>44</v>
      </c>
      <c r="M64" s="34">
        <v>49</v>
      </c>
      <c r="N64" s="35">
        <v>25</v>
      </c>
      <c r="O64" s="47">
        <f t="shared" si="16"/>
        <v>74</v>
      </c>
      <c r="P64" s="34">
        <v>19</v>
      </c>
      <c r="Q64" s="35">
        <v>22</v>
      </c>
      <c r="R64" s="49">
        <f t="shared" si="4"/>
        <v>41</v>
      </c>
      <c r="S64" s="34">
        <v>57</v>
      </c>
      <c r="T64" s="35">
        <v>25</v>
      </c>
      <c r="U64" s="47">
        <f t="shared" si="14"/>
        <v>82</v>
      </c>
      <c r="V64" s="34">
        <v>20</v>
      </c>
      <c r="W64" s="35">
        <v>23</v>
      </c>
      <c r="X64" s="49">
        <f t="shared" si="6"/>
        <v>43</v>
      </c>
      <c r="Y64" s="34">
        <v>48</v>
      </c>
      <c r="Z64" s="35">
        <v>25</v>
      </c>
      <c r="AA64" s="47">
        <f t="shared" si="7"/>
        <v>73</v>
      </c>
      <c r="AB64" s="34">
        <v>17</v>
      </c>
      <c r="AC64" s="35">
        <v>23</v>
      </c>
      <c r="AD64" s="49">
        <f t="shared" si="8"/>
        <v>40</v>
      </c>
      <c r="AE64" s="34">
        <v>69</v>
      </c>
      <c r="AF64" s="35">
        <v>69</v>
      </c>
      <c r="AG64" s="48">
        <f t="shared" si="9"/>
        <v>138</v>
      </c>
      <c r="AH64" s="34">
        <v>23</v>
      </c>
      <c r="AI64" s="35">
        <v>23</v>
      </c>
      <c r="AJ64" s="49">
        <f t="shared" si="10"/>
        <v>46</v>
      </c>
      <c r="AK64" s="40"/>
      <c r="AL64" s="35">
        <v>718</v>
      </c>
      <c r="AM64" s="41">
        <v>79.78</v>
      </c>
      <c r="AN64" s="42" t="s">
        <v>28</v>
      </c>
      <c r="AO64" s="43"/>
      <c r="AP64" s="43"/>
      <c r="AQ64" s="43"/>
      <c r="AR64" s="44" t="s">
        <v>36</v>
      </c>
    </row>
    <row r="65" spans="1:44" ht="27" customHeight="1" x14ac:dyDescent="0.25">
      <c r="A65" s="31">
        <v>2205080113</v>
      </c>
      <c r="B65" s="32" t="s">
        <v>106</v>
      </c>
      <c r="C65" s="33">
        <v>192164</v>
      </c>
      <c r="D65" s="34">
        <v>44</v>
      </c>
      <c r="E65" s="35">
        <v>27</v>
      </c>
      <c r="F65" s="47">
        <f t="shared" si="11"/>
        <v>71</v>
      </c>
      <c r="G65" s="34">
        <v>45</v>
      </c>
      <c r="H65" s="35">
        <v>23</v>
      </c>
      <c r="I65" s="47">
        <f t="shared" si="15"/>
        <v>68</v>
      </c>
      <c r="J65" s="34">
        <v>21</v>
      </c>
      <c r="K65" s="35">
        <v>22</v>
      </c>
      <c r="L65" s="48">
        <f t="shared" si="2"/>
        <v>43</v>
      </c>
      <c r="M65" s="34">
        <v>34</v>
      </c>
      <c r="N65" s="35">
        <v>23</v>
      </c>
      <c r="O65" s="47">
        <f t="shared" si="16"/>
        <v>57</v>
      </c>
      <c r="P65" s="34">
        <v>16</v>
      </c>
      <c r="Q65" s="35">
        <v>22</v>
      </c>
      <c r="R65" s="49">
        <f t="shared" si="4"/>
        <v>38</v>
      </c>
      <c r="S65" s="34">
        <v>44</v>
      </c>
      <c r="T65" s="35">
        <v>21</v>
      </c>
      <c r="U65" s="47">
        <f t="shared" si="14"/>
        <v>65</v>
      </c>
      <c r="V65" s="34">
        <v>20</v>
      </c>
      <c r="W65" s="35">
        <v>23</v>
      </c>
      <c r="X65" s="49">
        <f t="shared" si="6"/>
        <v>43</v>
      </c>
      <c r="Y65" s="34">
        <v>42</v>
      </c>
      <c r="Z65" s="35">
        <v>19</v>
      </c>
      <c r="AA65" s="47">
        <f t="shared" si="7"/>
        <v>61</v>
      </c>
      <c r="AB65" s="34">
        <v>16</v>
      </c>
      <c r="AC65" s="35">
        <v>22</v>
      </c>
      <c r="AD65" s="49">
        <f t="shared" si="8"/>
        <v>38</v>
      </c>
      <c r="AE65" s="34">
        <v>65</v>
      </c>
      <c r="AF65" s="35">
        <v>67</v>
      </c>
      <c r="AG65" s="48">
        <f t="shared" si="9"/>
        <v>132</v>
      </c>
      <c r="AH65" s="34">
        <v>22</v>
      </c>
      <c r="AI65" s="35">
        <v>22</v>
      </c>
      <c r="AJ65" s="49">
        <f t="shared" si="10"/>
        <v>44</v>
      </c>
      <c r="AK65" s="40"/>
      <c r="AL65" s="35">
        <v>660</v>
      </c>
      <c r="AM65" s="41">
        <v>73.33</v>
      </c>
      <c r="AN65" s="42" t="s">
        <v>46</v>
      </c>
      <c r="AO65" s="43"/>
      <c r="AP65" s="43"/>
      <c r="AQ65" s="43"/>
      <c r="AR65" s="44" t="s">
        <v>36</v>
      </c>
    </row>
    <row r="66" spans="1:44" ht="27" customHeight="1" x14ac:dyDescent="0.25">
      <c r="A66" s="31">
        <v>2205080114</v>
      </c>
      <c r="B66" s="32" t="s">
        <v>107</v>
      </c>
      <c r="C66" s="33">
        <v>192165</v>
      </c>
      <c r="D66" s="34">
        <v>53</v>
      </c>
      <c r="E66" s="35">
        <v>28</v>
      </c>
      <c r="F66" s="47">
        <f t="shared" si="11"/>
        <v>81</v>
      </c>
      <c r="G66" s="34">
        <v>54</v>
      </c>
      <c r="H66" s="35">
        <v>28</v>
      </c>
      <c r="I66" s="47">
        <f t="shared" si="15"/>
        <v>82</v>
      </c>
      <c r="J66" s="34">
        <v>22</v>
      </c>
      <c r="K66" s="35">
        <v>23</v>
      </c>
      <c r="L66" s="48">
        <f t="shared" si="2"/>
        <v>45</v>
      </c>
      <c r="M66" s="34">
        <v>53</v>
      </c>
      <c r="N66" s="35">
        <v>23</v>
      </c>
      <c r="O66" s="47">
        <f t="shared" si="16"/>
        <v>76</v>
      </c>
      <c r="P66" s="34">
        <v>16</v>
      </c>
      <c r="Q66" s="35">
        <v>22</v>
      </c>
      <c r="R66" s="49">
        <f t="shared" si="4"/>
        <v>38</v>
      </c>
      <c r="S66" s="34">
        <v>55</v>
      </c>
      <c r="T66" s="35">
        <v>27</v>
      </c>
      <c r="U66" s="47">
        <f t="shared" si="14"/>
        <v>82</v>
      </c>
      <c r="V66" s="34">
        <v>22</v>
      </c>
      <c r="W66" s="35">
        <v>23</v>
      </c>
      <c r="X66" s="49">
        <f t="shared" si="6"/>
        <v>45</v>
      </c>
      <c r="Y66" s="34">
        <v>54</v>
      </c>
      <c r="Z66" s="35">
        <v>27</v>
      </c>
      <c r="AA66" s="47">
        <f t="shared" si="7"/>
        <v>81</v>
      </c>
      <c r="AB66" s="34">
        <v>18</v>
      </c>
      <c r="AC66" s="35">
        <v>23</v>
      </c>
      <c r="AD66" s="49">
        <f t="shared" si="8"/>
        <v>41</v>
      </c>
      <c r="AE66" s="34">
        <v>65</v>
      </c>
      <c r="AF66" s="35">
        <v>64</v>
      </c>
      <c r="AG66" s="48">
        <f t="shared" si="9"/>
        <v>129</v>
      </c>
      <c r="AH66" s="34">
        <v>22</v>
      </c>
      <c r="AI66" s="35">
        <v>22</v>
      </c>
      <c r="AJ66" s="49">
        <f t="shared" si="10"/>
        <v>44</v>
      </c>
      <c r="AK66" s="40"/>
      <c r="AL66" s="35">
        <v>744</v>
      </c>
      <c r="AM66" s="41">
        <v>82.67</v>
      </c>
      <c r="AN66" s="42" t="s">
        <v>28</v>
      </c>
      <c r="AO66" s="43"/>
      <c r="AP66" s="43"/>
      <c r="AQ66" s="43"/>
      <c r="AR66" s="44" t="s">
        <v>29</v>
      </c>
    </row>
    <row r="67" spans="1:44" ht="27" customHeight="1" x14ac:dyDescent="0.25">
      <c r="A67" s="31">
        <v>2205080116</v>
      </c>
      <c r="B67" s="32" t="s">
        <v>108</v>
      </c>
      <c r="C67" s="33">
        <v>192166</v>
      </c>
      <c r="D67" s="34">
        <v>47</v>
      </c>
      <c r="E67" s="35">
        <v>28</v>
      </c>
      <c r="F67" s="47">
        <f t="shared" si="11"/>
        <v>75</v>
      </c>
      <c r="G67" s="34">
        <v>54</v>
      </c>
      <c r="H67" s="35">
        <v>28</v>
      </c>
      <c r="I67" s="47">
        <f t="shared" si="15"/>
        <v>82</v>
      </c>
      <c r="J67" s="34">
        <v>23</v>
      </c>
      <c r="K67" s="35">
        <v>23</v>
      </c>
      <c r="L67" s="48">
        <f t="shared" si="2"/>
        <v>46</v>
      </c>
      <c r="M67" s="34">
        <v>46</v>
      </c>
      <c r="N67" s="35">
        <v>27</v>
      </c>
      <c r="O67" s="47">
        <f t="shared" si="16"/>
        <v>73</v>
      </c>
      <c r="P67" s="34">
        <v>20</v>
      </c>
      <c r="Q67" s="35">
        <v>22</v>
      </c>
      <c r="R67" s="49">
        <f t="shared" si="4"/>
        <v>42</v>
      </c>
      <c r="S67" s="34">
        <v>55</v>
      </c>
      <c r="T67" s="35">
        <v>27</v>
      </c>
      <c r="U67" s="47">
        <f t="shared" si="14"/>
        <v>82</v>
      </c>
      <c r="V67" s="34">
        <v>22</v>
      </c>
      <c r="W67" s="35">
        <v>23</v>
      </c>
      <c r="X67" s="49">
        <f t="shared" si="6"/>
        <v>45</v>
      </c>
      <c r="Y67" s="34">
        <v>58</v>
      </c>
      <c r="Z67" s="35">
        <v>28</v>
      </c>
      <c r="AA67" s="47">
        <f t="shared" si="7"/>
        <v>86</v>
      </c>
      <c r="AB67" s="34">
        <v>19</v>
      </c>
      <c r="AC67" s="35">
        <v>23</v>
      </c>
      <c r="AD67" s="49">
        <f t="shared" si="8"/>
        <v>42</v>
      </c>
      <c r="AE67" s="34">
        <v>69</v>
      </c>
      <c r="AF67" s="35">
        <v>66</v>
      </c>
      <c r="AG67" s="48">
        <f t="shared" si="9"/>
        <v>135</v>
      </c>
      <c r="AH67" s="34">
        <v>23</v>
      </c>
      <c r="AI67" s="35">
        <v>24</v>
      </c>
      <c r="AJ67" s="49">
        <f t="shared" si="10"/>
        <v>47</v>
      </c>
      <c r="AK67" s="40"/>
      <c r="AL67" s="35">
        <v>755</v>
      </c>
      <c r="AM67" s="41">
        <v>83.89</v>
      </c>
      <c r="AN67" s="42" t="s">
        <v>28</v>
      </c>
      <c r="AO67" s="43"/>
      <c r="AP67" s="43"/>
      <c r="AQ67" s="43"/>
      <c r="AR67" s="44" t="s">
        <v>29</v>
      </c>
    </row>
    <row r="68" spans="1:44" ht="27" customHeight="1" x14ac:dyDescent="0.25">
      <c r="A68" s="31">
        <v>2205080117</v>
      </c>
      <c r="B68" s="32" t="s">
        <v>109</v>
      </c>
      <c r="C68" s="33">
        <v>192167</v>
      </c>
      <c r="D68" s="34">
        <v>56</v>
      </c>
      <c r="E68" s="35">
        <v>29</v>
      </c>
      <c r="F68" s="47">
        <f t="shared" si="11"/>
        <v>85</v>
      </c>
      <c r="G68" s="34">
        <v>58</v>
      </c>
      <c r="H68" s="35">
        <v>28</v>
      </c>
      <c r="I68" s="47">
        <f t="shared" si="15"/>
        <v>86</v>
      </c>
      <c r="J68" s="34">
        <v>23</v>
      </c>
      <c r="K68" s="35">
        <v>24</v>
      </c>
      <c r="L68" s="48">
        <f t="shared" si="2"/>
        <v>47</v>
      </c>
      <c r="M68" s="34">
        <v>59</v>
      </c>
      <c r="N68" s="35">
        <v>27</v>
      </c>
      <c r="O68" s="47">
        <f t="shared" si="16"/>
        <v>86</v>
      </c>
      <c r="P68" s="34">
        <v>21</v>
      </c>
      <c r="Q68" s="35">
        <v>23</v>
      </c>
      <c r="R68" s="49">
        <f t="shared" si="4"/>
        <v>44</v>
      </c>
      <c r="S68" s="34">
        <v>61</v>
      </c>
      <c r="T68" s="35">
        <v>29</v>
      </c>
      <c r="U68" s="47">
        <f t="shared" si="14"/>
        <v>90</v>
      </c>
      <c r="V68" s="34">
        <v>23</v>
      </c>
      <c r="W68" s="35">
        <v>24</v>
      </c>
      <c r="X68" s="49">
        <f t="shared" si="6"/>
        <v>47</v>
      </c>
      <c r="Y68" s="34">
        <v>62</v>
      </c>
      <c r="Z68" s="35">
        <v>28</v>
      </c>
      <c r="AA68" s="47">
        <f t="shared" si="7"/>
        <v>90</v>
      </c>
      <c r="AB68" s="34">
        <v>23</v>
      </c>
      <c r="AC68" s="35">
        <v>24</v>
      </c>
      <c r="AD68" s="49">
        <f t="shared" si="8"/>
        <v>47</v>
      </c>
      <c r="AE68" s="34">
        <v>73</v>
      </c>
      <c r="AF68" s="35">
        <v>72</v>
      </c>
      <c r="AG68" s="48">
        <f t="shared" si="9"/>
        <v>145</v>
      </c>
      <c r="AH68" s="34">
        <v>23</v>
      </c>
      <c r="AI68" s="35">
        <v>23</v>
      </c>
      <c r="AJ68" s="49">
        <f t="shared" si="10"/>
        <v>46</v>
      </c>
      <c r="AK68" s="40"/>
      <c r="AL68" s="35">
        <v>813</v>
      </c>
      <c r="AM68" s="41">
        <v>90.33</v>
      </c>
      <c r="AN68" s="42" t="s">
        <v>28</v>
      </c>
      <c r="AO68" s="43"/>
      <c r="AP68" s="43"/>
      <c r="AQ68" s="43"/>
      <c r="AR68" s="44" t="s">
        <v>29</v>
      </c>
    </row>
    <row r="69" spans="1:44" ht="27" customHeight="1" x14ac:dyDescent="0.25">
      <c r="A69" s="31">
        <v>2205080118</v>
      </c>
      <c r="B69" s="32" t="s">
        <v>110</v>
      </c>
      <c r="C69" s="33">
        <v>192168</v>
      </c>
      <c r="D69" s="34">
        <v>38</v>
      </c>
      <c r="E69" s="35">
        <v>28</v>
      </c>
      <c r="F69" s="47">
        <f t="shared" si="11"/>
        <v>66</v>
      </c>
      <c r="G69" s="34">
        <v>53</v>
      </c>
      <c r="H69" s="35">
        <v>28</v>
      </c>
      <c r="I69" s="47">
        <f t="shared" si="15"/>
        <v>81</v>
      </c>
      <c r="J69" s="34">
        <v>22</v>
      </c>
      <c r="K69" s="35">
        <v>23</v>
      </c>
      <c r="L69" s="48">
        <f t="shared" si="2"/>
        <v>45</v>
      </c>
      <c r="M69" s="34">
        <v>39</v>
      </c>
      <c r="N69" s="35">
        <v>25</v>
      </c>
      <c r="O69" s="47">
        <f t="shared" si="16"/>
        <v>64</v>
      </c>
      <c r="P69" s="34">
        <v>18</v>
      </c>
      <c r="Q69" s="35">
        <v>23</v>
      </c>
      <c r="R69" s="49">
        <f t="shared" si="4"/>
        <v>41</v>
      </c>
      <c r="S69" s="34">
        <v>51</v>
      </c>
      <c r="T69" s="35">
        <v>26</v>
      </c>
      <c r="U69" s="47">
        <f t="shared" si="14"/>
        <v>77</v>
      </c>
      <c r="V69" s="34">
        <v>22</v>
      </c>
      <c r="W69" s="35">
        <v>23</v>
      </c>
      <c r="X69" s="49">
        <f t="shared" si="6"/>
        <v>45</v>
      </c>
      <c r="Y69" s="34">
        <v>50</v>
      </c>
      <c r="Z69" s="35">
        <v>25</v>
      </c>
      <c r="AA69" s="47">
        <f t="shared" si="7"/>
        <v>75</v>
      </c>
      <c r="AB69" s="34">
        <v>18</v>
      </c>
      <c r="AC69" s="35">
        <v>22</v>
      </c>
      <c r="AD69" s="49">
        <f t="shared" si="8"/>
        <v>40</v>
      </c>
      <c r="AE69" s="34">
        <v>67</v>
      </c>
      <c r="AF69" s="35">
        <v>64</v>
      </c>
      <c r="AG69" s="48">
        <f t="shared" si="9"/>
        <v>131</v>
      </c>
      <c r="AH69" s="34">
        <v>22</v>
      </c>
      <c r="AI69" s="35">
        <v>23</v>
      </c>
      <c r="AJ69" s="49">
        <f t="shared" si="10"/>
        <v>45</v>
      </c>
      <c r="AK69" s="40"/>
      <c r="AL69" s="35">
        <v>710</v>
      </c>
      <c r="AM69" s="41">
        <v>78.89</v>
      </c>
      <c r="AN69" s="42" t="s">
        <v>28</v>
      </c>
      <c r="AO69" s="43"/>
      <c r="AP69" s="43"/>
      <c r="AQ69" s="43"/>
      <c r="AR69" s="44" t="s">
        <v>29</v>
      </c>
    </row>
    <row r="70" spans="1:44" ht="27" customHeight="1" x14ac:dyDescent="0.25">
      <c r="A70" s="31">
        <v>2205080119</v>
      </c>
      <c r="B70" s="32" t="s">
        <v>111</v>
      </c>
      <c r="C70" s="33">
        <v>192169</v>
      </c>
      <c r="D70" s="34">
        <v>51</v>
      </c>
      <c r="E70" s="35">
        <v>28</v>
      </c>
      <c r="F70" s="47">
        <f t="shared" si="11"/>
        <v>79</v>
      </c>
      <c r="G70" s="34">
        <v>52</v>
      </c>
      <c r="H70" s="35">
        <v>27</v>
      </c>
      <c r="I70" s="47">
        <f t="shared" si="15"/>
        <v>79</v>
      </c>
      <c r="J70" s="34">
        <v>23</v>
      </c>
      <c r="K70" s="35">
        <v>23</v>
      </c>
      <c r="L70" s="48">
        <f t="shared" si="2"/>
        <v>46</v>
      </c>
      <c r="M70" s="34">
        <v>50</v>
      </c>
      <c r="N70" s="35">
        <v>26</v>
      </c>
      <c r="O70" s="47">
        <f t="shared" si="16"/>
        <v>76</v>
      </c>
      <c r="P70" s="34">
        <v>17</v>
      </c>
      <c r="Q70" s="35">
        <v>23</v>
      </c>
      <c r="R70" s="49">
        <f t="shared" si="4"/>
        <v>40</v>
      </c>
      <c r="S70" s="34">
        <v>56</v>
      </c>
      <c r="T70" s="35">
        <v>27</v>
      </c>
      <c r="U70" s="47">
        <f t="shared" si="14"/>
        <v>83</v>
      </c>
      <c r="V70" s="34">
        <v>22</v>
      </c>
      <c r="W70" s="35">
        <v>23</v>
      </c>
      <c r="X70" s="49">
        <f t="shared" si="6"/>
        <v>45</v>
      </c>
      <c r="Y70" s="34">
        <v>52</v>
      </c>
      <c r="Z70" s="35">
        <v>27</v>
      </c>
      <c r="AA70" s="47">
        <f t="shared" si="7"/>
        <v>79</v>
      </c>
      <c r="AB70" s="34">
        <v>17</v>
      </c>
      <c r="AC70" s="35">
        <v>23</v>
      </c>
      <c r="AD70" s="49">
        <f t="shared" si="8"/>
        <v>40</v>
      </c>
      <c r="AE70" s="34">
        <v>69</v>
      </c>
      <c r="AF70" s="35">
        <v>70</v>
      </c>
      <c r="AG70" s="48">
        <f t="shared" si="9"/>
        <v>139</v>
      </c>
      <c r="AH70" s="34">
        <v>23</v>
      </c>
      <c r="AI70" s="35">
        <v>23</v>
      </c>
      <c r="AJ70" s="49">
        <f t="shared" si="10"/>
        <v>46</v>
      </c>
      <c r="AK70" s="40"/>
      <c r="AL70" s="35">
        <v>752</v>
      </c>
      <c r="AM70" s="41">
        <v>83.56</v>
      </c>
      <c r="AN70" s="42" t="s">
        <v>28</v>
      </c>
      <c r="AO70" s="43"/>
      <c r="AP70" s="43"/>
      <c r="AQ70" s="43"/>
      <c r="AR70" s="44" t="s">
        <v>29</v>
      </c>
    </row>
    <row r="71" spans="1:44" ht="27" customHeight="1" x14ac:dyDescent="0.25">
      <c r="A71" s="31">
        <v>2205080120</v>
      </c>
      <c r="B71" s="32" t="s">
        <v>112</v>
      </c>
      <c r="C71" s="33">
        <v>192170</v>
      </c>
      <c r="D71" s="34">
        <v>56</v>
      </c>
      <c r="E71" s="35">
        <v>28</v>
      </c>
      <c r="F71" s="47">
        <f t="shared" si="11"/>
        <v>84</v>
      </c>
      <c r="G71" s="34">
        <v>50</v>
      </c>
      <c r="H71" s="35">
        <v>28</v>
      </c>
      <c r="I71" s="47">
        <f t="shared" si="15"/>
        <v>78</v>
      </c>
      <c r="J71" s="34">
        <v>23</v>
      </c>
      <c r="K71" s="35">
        <v>23</v>
      </c>
      <c r="L71" s="48">
        <f t="shared" si="2"/>
        <v>46</v>
      </c>
      <c r="M71" s="34">
        <v>38</v>
      </c>
      <c r="N71" s="35">
        <v>26</v>
      </c>
      <c r="O71" s="47">
        <f t="shared" si="16"/>
        <v>64</v>
      </c>
      <c r="P71" s="34">
        <v>18</v>
      </c>
      <c r="Q71" s="35">
        <v>23</v>
      </c>
      <c r="R71" s="49">
        <f t="shared" si="4"/>
        <v>41</v>
      </c>
      <c r="S71" s="34">
        <v>59</v>
      </c>
      <c r="T71" s="35">
        <v>28</v>
      </c>
      <c r="U71" s="47">
        <f t="shared" si="14"/>
        <v>87</v>
      </c>
      <c r="V71" s="34">
        <v>22</v>
      </c>
      <c r="W71" s="35">
        <v>23</v>
      </c>
      <c r="X71" s="49">
        <f t="shared" si="6"/>
        <v>45</v>
      </c>
      <c r="Y71" s="34">
        <v>62</v>
      </c>
      <c r="Z71" s="35">
        <v>28</v>
      </c>
      <c r="AA71" s="47">
        <f t="shared" si="7"/>
        <v>90</v>
      </c>
      <c r="AB71" s="34">
        <v>18</v>
      </c>
      <c r="AC71" s="35">
        <v>23</v>
      </c>
      <c r="AD71" s="49">
        <f t="shared" si="8"/>
        <v>41</v>
      </c>
      <c r="AE71" s="34">
        <v>71</v>
      </c>
      <c r="AF71" s="35">
        <v>73</v>
      </c>
      <c r="AG71" s="48">
        <f t="shared" si="9"/>
        <v>144</v>
      </c>
      <c r="AH71" s="34">
        <v>23</v>
      </c>
      <c r="AI71" s="35">
        <v>23</v>
      </c>
      <c r="AJ71" s="49">
        <f t="shared" si="10"/>
        <v>46</v>
      </c>
      <c r="AK71" s="40"/>
      <c r="AL71" s="35">
        <v>766</v>
      </c>
      <c r="AM71" s="41">
        <v>85.11</v>
      </c>
      <c r="AN71" s="42" t="s">
        <v>28</v>
      </c>
      <c r="AO71" s="43"/>
      <c r="AP71" s="43"/>
      <c r="AQ71" s="43"/>
      <c r="AR71" s="44" t="s">
        <v>29</v>
      </c>
    </row>
    <row r="72" spans="1:44" ht="27" customHeight="1" x14ac:dyDescent="0.25">
      <c r="A72" s="31">
        <v>2205080121</v>
      </c>
      <c r="B72" s="32" t="s">
        <v>113</v>
      </c>
      <c r="C72" s="33">
        <v>192171</v>
      </c>
      <c r="D72" s="34">
        <v>58</v>
      </c>
      <c r="E72" s="35">
        <v>28</v>
      </c>
      <c r="F72" s="47">
        <f t="shared" si="11"/>
        <v>86</v>
      </c>
      <c r="G72" s="34">
        <v>56</v>
      </c>
      <c r="H72" s="35">
        <v>26</v>
      </c>
      <c r="I72" s="47">
        <f t="shared" si="15"/>
        <v>82</v>
      </c>
      <c r="J72" s="34">
        <v>22</v>
      </c>
      <c r="K72" s="35">
        <v>22</v>
      </c>
      <c r="L72" s="48">
        <f t="shared" si="2"/>
        <v>44</v>
      </c>
      <c r="M72" s="34">
        <v>47</v>
      </c>
      <c r="N72" s="35">
        <v>25</v>
      </c>
      <c r="O72" s="47">
        <f t="shared" si="16"/>
        <v>72</v>
      </c>
      <c r="P72" s="34">
        <v>18</v>
      </c>
      <c r="Q72" s="35">
        <v>22</v>
      </c>
      <c r="R72" s="49">
        <f t="shared" si="4"/>
        <v>40</v>
      </c>
      <c r="S72" s="34">
        <v>57</v>
      </c>
      <c r="T72" s="35">
        <v>25</v>
      </c>
      <c r="U72" s="47">
        <f t="shared" si="14"/>
        <v>82</v>
      </c>
      <c r="V72" s="34">
        <v>22</v>
      </c>
      <c r="W72" s="35">
        <v>23</v>
      </c>
      <c r="X72" s="49">
        <f t="shared" si="6"/>
        <v>45</v>
      </c>
      <c r="Y72" s="34">
        <v>54</v>
      </c>
      <c r="Z72" s="35">
        <v>27</v>
      </c>
      <c r="AA72" s="47">
        <f t="shared" si="7"/>
        <v>81</v>
      </c>
      <c r="AB72" s="34">
        <v>17</v>
      </c>
      <c r="AC72" s="35">
        <v>23</v>
      </c>
      <c r="AD72" s="49">
        <f t="shared" si="8"/>
        <v>40</v>
      </c>
      <c r="AE72" s="34">
        <v>66</v>
      </c>
      <c r="AF72" s="35">
        <v>65</v>
      </c>
      <c r="AG72" s="48">
        <f t="shared" si="9"/>
        <v>131</v>
      </c>
      <c r="AH72" s="34">
        <v>22</v>
      </c>
      <c r="AI72" s="35">
        <v>22</v>
      </c>
      <c r="AJ72" s="49">
        <f t="shared" si="10"/>
        <v>44</v>
      </c>
      <c r="AK72" s="40"/>
      <c r="AL72" s="35">
        <v>747</v>
      </c>
      <c r="AM72" s="41">
        <v>83</v>
      </c>
      <c r="AN72" s="42" t="s">
        <v>28</v>
      </c>
      <c r="AO72" s="43"/>
      <c r="AP72" s="43"/>
      <c r="AQ72" s="43"/>
      <c r="AR72" s="44" t="s">
        <v>36</v>
      </c>
    </row>
    <row r="73" spans="1:44" ht="27" customHeight="1" x14ac:dyDescent="0.25">
      <c r="A73" s="31">
        <v>2205080122</v>
      </c>
      <c r="B73" s="32" t="s">
        <v>114</v>
      </c>
      <c r="C73" s="33">
        <v>192172</v>
      </c>
      <c r="D73" s="34">
        <v>46</v>
      </c>
      <c r="E73" s="35">
        <v>28</v>
      </c>
      <c r="F73" s="47">
        <f t="shared" si="11"/>
        <v>74</v>
      </c>
      <c r="G73" s="34">
        <v>45</v>
      </c>
      <c r="H73" s="35">
        <v>26</v>
      </c>
      <c r="I73" s="47">
        <f t="shared" si="15"/>
        <v>71</v>
      </c>
      <c r="J73" s="34">
        <v>22</v>
      </c>
      <c r="K73" s="35">
        <v>23</v>
      </c>
      <c r="L73" s="48">
        <f t="shared" si="2"/>
        <v>45</v>
      </c>
      <c r="M73" s="34">
        <v>43</v>
      </c>
      <c r="N73" s="35">
        <v>24</v>
      </c>
      <c r="O73" s="47">
        <f t="shared" si="16"/>
        <v>67</v>
      </c>
      <c r="P73" s="34">
        <v>20</v>
      </c>
      <c r="Q73" s="35">
        <v>22</v>
      </c>
      <c r="R73" s="49">
        <f t="shared" si="4"/>
        <v>42</v>
      </c>
      <c r="S73" s="34">
        <v>59</v>
      </c>
      <c r="T73" s="35">
        <v>23</v>
      </c>
      <c r="U73" s="47">
        <f t="shared" si="14"/>
        <v>82</v>
      </c>
      <c r="V73" s="34">
        <v>21</v>
      </c>
      <c r="W73" s="35">
        <v>23</v>
      </c>
      <c r="X73" s="49">
        <f t="shared" si="6"/>
        <v>44</v>
      </c>
      <c r="Y73" s="34">
        <v>65</v>
      </c>
      <c r="Z73" s="35">
        <v>25</v>
      </c>
      <c r="AA73" s="47">
        <f t="shared" si="7"/>
        <v>90</v>
      </c>
      <c r="AB73" s="34">
        <v>16</v>
      </c>
      <c r="AC73" s="35">
        <v>23</v>
      </c>
      <c r="AD73" s="49">
        <f t="shared" si="8"/>
        <v>39</v>
      </c>
      <c r="AE73" s="34">
        <v>66</v>
      </c>
      <c r="AF73" s="35">
        <v>64</v>
      </c>
      <c r="AG73" s="48">
        <f t="shared" si="9"/>
        <v>130</v>
      </c>
      <c r="AH73" s="34">
        <v>22</v>
      </c>
      <c r="AI73" s="35">
        <v>22</v>
      </c>
      <c r="AJ73" s="49">
        <f t="shared" si="10"/>
        <v>44</v>
      </c>
      <c r="AK73" s="54"/>
      <c r="AL73" s="45">
        <v>728</v>
      </c>
      <c r="AM73" s="35">
        <v>80.89</v>
      </c>
      <c r="AN73" s="42" t="s">
        <v>28</v>
      </c>
      <c r="AO73" s="43"/>
      <c r="AP73" s="43"/>
      <c r="AQ73" s="43"/>
      <c r="AR73" s="44" t="s">
        <v>29</v>
      </c>
    </row>
    <row r="74" spans="1:44" ht="27" customHeight="1" x14ac:dyDescent="0.25">
      <c r="A74" s="31">
        <v>2205080123</v>
      </c>
      <c r="B74" s="32" t="s">
        <v>115</v>
      </c>
      <c r="C74" s="33">
        <v>192173</v>
      </c>
      <c r="D74" s="34">
        <v>51</v>
      </c>
      <c r="E74" s="35">
        <v>28</v>
      </c>
      <c r="F74" s="47">
        <f t="shared" si="11"/>
        <v>79</v>
      </c>
      <c r="G74" s="34">
        <v>53</v>
      </c>
      <c r="H74" s="35">
        <v>28</v>
      </c>
      <c r="I74" s="47">
        <f t="shared" si="15"/>
        <v>81</v>
      </c>
      <c r="J74" s="34">
        <v>23</v>
      </c>
      <c r="K74" s="35">
        <v>23</v>
      </c>
      <c r="L74" s="48">
        <f t="shared" si="2"/>
        <v>46</v>
      </c>
      <c r="M74" s="34">
        <v>54</v>
      </c>
      <c r="N74" s="35">
        <v>25</v>
      </c>
      <c r="O74" s="47">
        <f t="shared" si="16"/>
        <v>79</v>
      </c>
      <c r="P74" s="34">
        <v>17</v>
      </c>
      <c r="Q74" s="35">
        <v>22</v>
      </c>
      <c r="R74" s="49">
        <f t="shared" si="4"/>
        <v>39</v>
      </c>
      <c r="S74" s="34">
        <v>56</v>
      </c>
      <c r="T74" s="35">
        <v>26</v>
      </c>
      <c r="U74" s="47">
        <f t="shared" si="14"/>
        <v>82</v>
      </c>
      <c r="V74" s="34">
        <v>20</v>
      </c>
      <c r="W74" s="35">
        <v>23</v>
      </c>
      <c r="X74" s="49">
        <f t="shared" si="6"/>
        <v>43</v>
      </c>
      <c r="Y74" s="34">
        <v>59</v>
      </c>
      <c r="Z74" s="35">
        <v>26</v>
      </c>
      <c r="AA74" s="47">
        <f t="shared" si="7"/>
        <v>85</v>
      </c>
      <c r="AB74" s="34">
        <v>15</v>
      </c>
      <c r="AC74" s="35">
        <v>23</v>
      </c>
      <c r="AD74" s="49">
        <f t="shared" si="8"/>
        <v>38</v>
      </c>
      <c r="AE74" s="34">
        <v>68</v>
      </c>
      <c r="AF74" s="35">
        <v>68</v>
      </c>
      <c r="AG74" s="48">
        <f t="shared" si="9"/>
        <v>136</v>
      </c>
      <c r="AH74" s="34">
        <v>23</v>
      </c>
      <c r="AI74" s="35">
        <v>23</v>
      </c>
      <c r="AJ74" s="49">
        <f t="shared" si="10"/>
        <v>46</v>
      </c>
      <c r="AK74" s="54"/>
      <c r="AL74" s="45">
        <v>754</v>
      </c>
      <c r="AM74" s="35">
        <v>83.78</v>
      </c>
      <c r="AN74" s="42" t="s">
        <v>28</v>
      </c>
      <c r="AO74" s="43"/>
      <c r="AP74" s="43"/>
      <c r="AQ74" s="43"/>
      <c r="AR74" s="44" t="s">
        <v>29</v>
      </c>
    </row>
    <row r="75" spans="1:44" ht="27" customHeight="1" x14ac:dyDescent="0.25">
      <c r="A75" s="31">
        <v>2205080124</v>
      </c>
      <c r="B75" s="32" t="s">
        <v>116</v>
      </c>
      <c r="C75" s="33">
        <v>192174</v>
      </c>
      <c r="D75" s="34">
        <v>41</v>
      </c>
      <c r="E75" s="35">
        <v>28</v>
      </c>
      <c r="F75" s="47">
        <f t="shared" si="11"/>
        <v>69</v>
      </c>
      <c r="G75" s="34">
        <v>43</v>
      </c>
      <c r="H75" s="35">
        <v>20</v>
      </c>
      <c r="I75" s="47">
        <f t="shared" si="15"/>
        <v>63</v>
      </c>
      <c r="J75" s="34">
        <v>21</v>
      </c>
      <c r="K75" s="35">
        <v>21</v>
      </c>
      <c r="L75" s="48">
        <f t="shared" si="2"/>
        <v>42</v>
      </c>
      <c r="M75" s="34">
        <v>33</v>
      </c>
      <c r="N75" s="35">
        <v>21</v>
      </c>
      <c r="O75" s="47">
        <f t="shared" si="16"/>
        <v>54</v>
      </c>
      <c r="P75" s="34">
        <v>16</v>
      </c>
      <c r="Q75" s="35">
        <v>21</v>
      </c>
      <c r="R75" s="49">
        <f t="shared" si="4"/>
        <v>37</v>
      </c>
      <c r="S75" s="34">
        <v>55</v>
      </c>
      <c r="T75" s="35">
        <v>24</v>
      </c>
      <c r="U75" s="47">
        <f t="shared" si="14"/>
        <v>79</v>
      </c>
      <c r="V75" s="34">
        <v>21</v>
      </c>
      <c r="W75" s="35">
        <v>23</v>
      </c>
      <c r="X75" s="49">
        <f t="shared" si="6"/>
        <v>44</v>
      </c>
      <c r="Y75" s="34">
        <v>34</v>
      </c>
      <c r="Z75" s="35">
        <v>22</v>
      </c>
      <c r="AA75" s="47">
        <f t="shared" si="7"/>
        <v>56</v>
      </c>
      <c r="AB75" s="34">
        <v>15</v>
      </c>
      <c r="AC75" s="35">
        <v>23</v>
      </c>
      <c r="AD75" s="49">
        <f t="shared" si="8"/>
        <v>38</v>
      </c>
      <c r="AE75" s="34">
        <v>70</v>
      </c>
      <c r="AF75" s="35">
        <v>68</v>
      </c>
      <c r="AG75" s="48">
        <f t="shared" si="9"/>
        <v>138</v>
      </c>
      <c r="AH75" s="34">
        <v>22</v>
      </c>
      <c r="AI75" s="35">
        <v>22</v>
      </c>
      <c r="AJ75" s="49">
        <f t="shared" si="10"/>
        <v>44</v>
      </c>
      <c r="AK75" s="40"/>
      <c r="AL75" s="35">
        <v>664</v>
      </c>
      <c r="AM75" s="41">
        <v>73.78</v>
      </c>
      <c r="AN75" s="42" t="s">
        <v>117</v>
      </c>
      <c r="AO75" s="43"/>
      <c r="AP75" s="43"/>
      <c r="AQ75" s="43"/>
      <c r="AR75" s="44" t="s">
        <v>36</v>
      </c>
    </row>
    <row r="76" spans="1:44" ht="27" customHeight="1" x14ac:dyDescent="0.25">
      <c r="A76" s="31">
        <v>2205080127</v>
      </c>
      <c r="B76" s="32" t="s">
        <v>118</v>
      </c>
      <c r="C76" s="33">
        <v>192175</v>
      </c>
      <c r="D76" s="34">
        <v>47</v>
      </c>
      <c r="E76" s="35">
        <v>28</v>
      </c>
      <c r="F76" s="47">
        <f t="shared" si="11"/>
        <v>75</v>
      </c>
      <c r="G76" s="34">
        <v>50</v>
      </c>
      <c r="H76" s="35">
        <v>27</v>
      </c>
      <c r="I76" s="47">
        <f t="shared" si="15"/>
        <v>77</v>
      </c>
      <c r="J76" s="34">
        <v>23</v>
      </c>
      <c r="K76" s="35">
        <v>23</v>
      </c>
      <c r="L76" s="48">
        <f t="shared" si="2"/>
        <v>46</v>
      </c>
      <c r="M76" s="34">
        <v>35</v>
      </c>
      <c r="N76" s="35">
        <v>28</v>
      </c>
      <c r="O76" s="47">
        <f t="shared" si="16"/>
        <v>63</v>
      </c>
      <c r="P76" s="34">
        <v>20</v>
      </c>
      <c r="Q76" s="35">
        <v>23</v>
      </c>
      <c r="R76" s="49">
        <f t="shared" si="4"/>
        <v>43</v>
      </c>
      <c r="S76" s="34">
        <v>47</v>
      </c>
      <c r="T76" s="35">
        <v>24</v>
      </c>
      <c r="U76" s="47">
        <f t="shared" si="14"/>
        <v>71</v>
      </c>
      <c r="V76" s="34">
        <v>22</v>
      </c>
      <c r="W76" s="35">
        <v>23</v>
      </c>
      <c r="X76" s="49">
        <f t="shared" si="6"/>
        <v>45</v>
      </c>
      <c r="Y76" s="34">
        <v>50</v>
      </c>
      <c r="Z76" s="35">
        <v>28</v>
      </c>
      <c r="AA76" s="47">
        <f t="shared" si="7"/>
        <v>78</v>
      </c>
      <c r="AB76" s="34">
        <v>18</v>
      </c>
      <c r="AC76" s="35">
        <v>24</v>
      </c>
      <c r="AD76" s="49">
        <f t="shared" si="8"/>
        <v>42</v>
      </c>
      <c r="AE76" s="34">
        <v>71</v>
      </c>
      <c r="AF76" s="35">
        <v>71</v>
      </c>
      <c r="AG76" s="48">
        <f t="shared" si="9"/>
        <v>142</v>
      </c>
      <c r="AH76" s="34">
        <v>23</v>
      </c>
      <c r="AI76" s="35">
        <v>24</v>
      </c>
      <c r="AJ76" s="49">
        <f t="shared" si="10"/>
        <v>47</v>
      </c>
      <c r="AK76" s="40"/>
      <c r="AL76" s="35">
        <v>729</v>
      </c>
      <c r="AM76" s="41">
        <v>81</v>
      </c>
      <c r="AN76" s="42" t="s">
        <v>28</v>
      </c>
      <c r="AO76" s="43"/>
      <c r="AP76" s="43"/>
      <c r="AQ76" s="43"/>
      <c r="AR76" s="44" t="s">
        <v>36</v>
      </c>
    </row>
    <row r="77" spans="1:44" ht="27" customHeight="1" x14ac:dyDescent="0.25">
      <c r="A77" s="31">
        <v>2205080128</v>
      </c>
      <c r="B77" s="32" t="s">
        <v>119</v>
      </c>
      <c r="C77" s="33">
        <v>192176</v>
      </c>
      <c r="D77" s="34">
        <v>55</v>
      </c>
      <c r="E77" s="35">
        <v>30</v>
      </c>
      <c r="F77" s="47">
        <f t="shared" si="11"/>
        <v>85</v>
      </c>
      <c r="G77" s="34">
        <v>57</v>
      </c>
      <c r="H77" s="35">
        <v>30</v>
      </c>
      <c r="I77" s="47">
        <f t="shared" si="15"/>
        <v>87</v>
      </c>
      <c r="J77" s="34">
        <v>23</v>
      </c>
      <c r="K77" s="35">
        <v>24</v>
      </c>
      <c r="L77" s="48">
        <f t="shared" si="2"/>
        <v>47</v>
      </c>
      <c r="M77" s="34">
        <v>46</v>
      </c>
      <c r="N77" s="35">
        <v>28</v>
      </c>
      <c r="O77" s="47">
        <f t="shared" si="16"/>
        <v>74</v>
      </c>
      <c r="P77" s="34">
        <v>21</v>
      </c>
      <c r="Q77" s="35">
        <v>24</v>
      </c>
      <c r="R77" s="49">
        <f t="shared" si="4"/>
        <v>45</v>
      </c>
      <c r="S77" s="34">
        <v>60</v>
      </c>
      <c r="T77" s="35">
        <v>27</v>
      </c>
      <c r="U77" s="47">
        <f t="shared" si="14"/>
        <v>87</v>
      </c>
      <c r="V77" s="34">
        <v>23</v>
      </c>
      <c r="W77" s="35">
        <v>23</v>
      </c>
      <c r="X77" s="49">
        <f t="shared" si="6"/>
        <v>46</v>
      </c>
      <c r="Y77" s="34">
        <v>46</v>
      </c>
      <c r="Z77" s="35">
        <v>30</v>
      </c>
      <c r="AA77" s="47">
        <f t="shared" si="7"/>
        <v>76</v>
      </c>
      <c r="AB77" s="34">
        <v>19</v>
      </c>
      <c r="AC77" s="35">
        <v>24</v>
      </c>
      <c r="AD77" s="49">
        <f t="shared" si="8"/>
        <v>43</v>
      </c>
      <c r="AE77" s="34">
        <v>73</v>
      </c>
      <c r="AF77" s="35">
        <v>73</v>
      </c>
      <c r="AG77" s="48">
        <f t="shared" si="9"/>
        <v>146</v>
      </c>
      <c r="AH77" s="34">
        <v>23</v>
      </c>
      <c r="AI77" s="35">
        <v>23</v>
      </c>
      <c r="AJ77" s="49">
        <f t="shared" si="10"/>
        <v>46</v>
      </c>
      <c r="AK77" s="40"/>
      <c r="AL77" s="35">
        <v>782</v>
      </c>
      <c r="AM77" s="41">
        <v>86.89</v>
      </c>
      <c r="AN77" s="42" t="s">
        <v>28</v>
      </c>
      <c r="AO77" s="43"/>
      <c r="AP77" s="43"/>
      <c r="AQ77" s="43"/>
      <c r="AR77" s="44" t="s">
        <v>36</v>
      </c>
    </row>
    <row r="78" spans="1:44" ht="27" customHeight="1" x14ac:dyDescent="0.25">
      <c r="A78" s="31">
        <v>2205080129</v>
      </c>
      <c r="B78" s="32" t="s">
        <v>120</v>
      </c>
      <c r="C78" s="33">
        <v>192177</v>
      </c>
      <c r="D78" s="34">
        <v>35</v>
      </c>
      <c r="E78" s="35">
        <v>28</v>
      </c>
      <c r="F78" s="47">
        <f t="shared" si="11"/>
        <v>63</v>
      </c>
      <c r="G78" s="34">
        <v>53</v>
      </c>
      <c r="H78" s="35">
        <v>26</v>
      </c>
      <c r="I78" s="47">
        <f t="shared" si="15"/>
        <v>79</v>
      </c>
      <c r="J78" s="34">
        <v>23</v>
      </c>
      <c r="K78" s="35">
        <v>23</v>
      </c>
      <c r="L78" s="48">
        <f t="shared" si="2"/>
        <v>46</v>
      </c>
      <c r="M78" s="34">
        <v>47</v>
      </c>
      <c r="N78" s="35">
        <v>28</v>
      </c>
      <c r="O78" s="47">
        <f t="shared" si="16"/>
        <v>75</v>
      </c>
      <c r="P78" s="34">
        <v>21</v>
      </c>
      <c r="Q78" s="35">
        <v>24</v>
      </c>
      <c r="R78" s="49">
        <f t="shared" si="4"/>
        <v>45</v>
      </c>
      <c r="S78" s="34">
        <v>54</v>
      </c>
      <c r="T78" s="35">
        <v>25</v>
      </c>
      <c r="U78" s="47">
        <f t="shared" si="14"/>
        <v>79</v>
      </c>
      <c r="V78" s="34">
        <v>23</v>
      </c>
      <c r="W78" s="35">
        <v>23</v>
      </c>
      <c r="X78" s="49">
        <f t="shared" si="6"/>
        <v>46</v>
      </c>
      <c r="Y78" s="34">
        <v>51</v>
      </c>
      <c r="Z78" s="35">
        <v>28</v>
      </c>
      <c r="AA78" s="47">
        <f t="shared" si="7"/>
        <v>79</v>
      </c>
      <c r="AB78" s="34">
        <v>17</v>
      </c>
      <c r="AC78" s="35">
        <v>24</v>
      </c>
      <c r="AD78" s="49">
        <f t="shared" si="8"/>
        <v>41</v>
      </c>
      <c r="AE78" s="34">
        <v>72</v>
      </c>
      <c r="AF78" s="35">
        <v>72</v>
      </c>
      <c r="AG78" s="48">
        <f t="shared" si="9"/>
        <v>144</v>
      </c>
      <c r="AH78" s="34">
        <v>23</v>
      </c>
      <c r="AI78" s="35">
        <v>23</v>
      </c>
      <c r="AJ78" s="49">
        <f t="shared" si="10"/>
        <v>46</v>
      </c>
      <c r="AK78" s="40"/>
      <c r="AL78" s="35">
        <v>743</v>
      </c>
      <c r="AM78" s="41">
        <v>82.56</v>
      </c>
      <c r="AN78" s="42" t="s">
        <v>28</v>
      </c>
      <c r="AO78" s="43"/>
      <c r="AP78" s="43"/>
      <c r="AQ78" s="43"/>
      <c r="AR78" s="44" t="s">
        <v>36</v>
      </c>
    </row>
    <row r="79" spans="1:44" ht="27" customHeight="1" x14ac:dyDescent="0.25">
      <c r="A79" s="31">
        <v>2205080130</v>
      </c>
      <c r="B79" s="32" t="s">
        <v>121</v>
      </c>
      <c r="C79" s="33">
        <v>192178</v>
      </c>
      <c r="D79" s="34">
        <v>37</v>
      </c>
      <c r="E79" s="35">
        <v>28</v>
      </c>
      <c r="F79" s="47">
        <f t="shared" si="11"/>
        <v>65</v>
      </c>
      <c r="G79" s="34">
        <v>51</v>
      </c>
      <c r="H79" s="35">
        <v>26</v>
      </c>
      <c r="I79" s="47">
        <f t="shared" si="15"/>
        <v>77</v>
      </c>
      <c r="J79" s="34">
        <v>23</v>
      </c>
      <c r="K79" s="35">
        <v>23</v>
      </c>
      <c r="L79" s="48">
        <f t="shared" si="2"/>
        <v>46</v>
      </c>
      <c r="M79" s="34">
        <v>42</v>
      </c>
      <c r="N79" s="35">
        <v>25</v>
      </c>
      <c r="O79" s="47">
        <f t="shared" si="16"/>
        <v>67</v>
      </c>
      <c r="P79" s="34">
        <v>20</v>
      </c>
      <c r="Q79" s="35">
        <v>23</v>
      </c>
      <c r="R79" s="49">
        <f t="shared" si="4"/>
        <v>43</v>
      </c>
      <c r="S79" s="34">
        <v>55</v>
      </c>
      <c r="T79" s="35">
        <v>28</v>
      </c>
      <c r="U79" s="47">
        <f t="shared" si="14"/>
        <v>83</v>
      </c>
      <c r="V79" s="34">
        <v>22</v>
      </c>
      <c r="W79" s="35">
        <v>23</v>
      </c>
      <c r="X79" s="49">
        <f t="shared" si="6"/>
        <v>45</v>
      </c>
      <c r="Y79" s="34">
        <v>58</v>
      </c>
      <c r="Z79" s="35">
        <v>27</v>
      </c>
      <c r="AA79" s="47">
        <f t="shared" si="7"/>
        <v>85</v>
      </c>
      <c r="AB79" s="34">
        <v>15</v>
      </c>
      <c r="AC79" s="35">
        <v>23</v>
      </c>
      <c r="AD79" s="49">
        <f t="shared" si="8"/>
        <v>38</v>
      </c>
      <c r="AE79" s="34">
        <v>68</v>
      </c>
      <c r="AF79" s="35">
        <v>66</v>
      </c>
      <c r="AG79" s="48">
        <f t="shared" si="9"/>
        <v>134</v>
      </c>
      <c r="AH79" s="34">
        <v>22</v>
      </c>
      <c r="AI79" s="35">
        <v>23</v>
      </c>
      <c r="AJ79" s="49">
        <f t="shared" si="10"/>
        <v>45</v>
      </c>
      <c r="AK79" s="40"/>
      <c r="AL79" s="35">
        <v>728</v>
      </c>
      <c r="AM79" s="41">
        <v>80.89</v>
      </c>
      <c r="AN79" s="42" t="s">
        <v>28</v>
      </c>
      <c r="AO79" s="43"/>
      <c r="AP79" s="43"/>
      <c r="AQ79" s="43"/>
      <c r="AR79" s="44" t="s">
        <v>29</v>
      </c>
    </row>
    <row r="80" spans="1:44" ht="27" customHeight="1" x14ac:dyDescent="0.25">
      <c r="A80" s="31">
        <v>2205080131</v>
      </c>
      <c r="B80" s="32" t="s">
        <v>122</v>
      </c>
      <c r="C80" s="33">
        <v>192179</v>
      </c>
      <c r="D80" s="34">
        <v>65</v>
      </c>
      <c r="E80" s="35">
        <v>30</v>
      </c>
      <c r="F80" s="47">
        <f t="shared" si="11"/>
        <v>95</v>
      </c>
      <c r="G80" s="34">
        <v>63</v>
      </c>
      <c r="H80" s="35">
        <v>30</v>
      </c>
      <c r="I80" s="47">
        <f t="shared" si="15"/>
        <v>93</v>
      </c>
      <c r="J80" s="34">
        <v>24</v>
      </c>
      <c r="K80" s="35">
        <v>24</v>
      </c>
      <c r="L80" s="48">
        <f t="shared" si="2"/>
        <v>48</v>
      </c>
      <c r="M80" s="34">
        <v>63</v>
      </c>
      <c r="N80" s="35">
        <v>29</v>
      </c>
      <c r="O80" s="47">
        <f t="shared" si="16"/>
        <v>92</v>
      </c>
      <c r="P80" s="34">
        <v>24</v>
      </c>
      <c r="Q80" s="35">
        <v>24</v>
      </c>
      <c r="R80" s="49">
        <f t="shared" si="4"/>
        <v>48</v>
      </c>
      <c r="S80" s="34">
        <v>65</v>
      </c>
      <c r="T80" s="35">
        <v>30</v>
      </c>
      <c r="U80" s="47">
        <f t="shared" si="14"/>
        <v>95</v>
      </c>
      <c r="V80" s="34">
        <v>24</v>
      </c>
      <c r="W80" s="35">
        <v>24</v>
      </c>
      <c r="X80" s="49">
        <f t="shared" si="6"/>
        <v>48</v>
      </c>
      <c r="Y80" s="34">
        <v>62</v>
      </c>
      <c r="Z80" s="35">
        <v>30</v>
      </c>
      <c r="AA80" s="47">
        <f t="shared" si="7"/>
        <v>92</v>
      </c>
      <c r="AB80" s="34">
        <v>23</v>
      </c>
      <c r="AC80" s="35">
        <v>24</v>
      </c>
      <c r="AD80" s="49">
        <f t="shared" si="8"/>
        <v>47</v>
      </c>
      <c r="AE80" s="34">
        <v>74</v>
      </c>
      <c r="AF80" s="35">
        <v>74</v>
      </c>
      <c r="AG80" s="48">
        <f t="shared" si="9"/>
        <v>148</v>
      </c>
      <c r="AH80" s="34">
        <v>24</v>
      </c>
      <c r="AI80" s="35">
        <v>24</v>
      </c>
      <c r="AJ80" s="49">
        <f t="shared" si="10"/>
        <v>48</v>
      </c>
      <c r="AK80" s="40"/>
      <c r="AL80" s="35">
        <v>854</v>
      </c>
      <c r="AM80" s="41">
        <v>94.89</v>
      </c>
      <c r="AN80" s="42" t="s">
        <v>28</v>
      </c>
      <c r="AO80" s="43"/>
      <c r="AP80" s="43"/>
      <c r="AQ80" s="43"/>
      <c r="AR80" s="44" t="s">
        <v>36</v>
      </c>
    </row>
    <row r="81" spans="1:44" ht="27" customHeight="1" x14ac:dyDescent="0.25">
      <c r="A81" s="31">
        <v>2205080132</v>
      </c>
      <c r="B81" s="32" t="s">
        <v>123</v>
      </c>
      <c r="C81" s="33">
        <v>192180</v>
      </c>
      <c r="D81" s="34">
        <v>46</v>
      </c>
      <c r="E81" s="35">
        <v>26</v>
      </c>
      <c r="F81" s="37">
        <v>72</v>
      </c>
      <c r="G81" s="34">
        <v>35</v>
      </c>
      <c r="H81" s="35">
        <v>16</v>
      </c>
      <c r="I81" s="37">
        <v>51</v>
      </c>
      <c r="J81" s="34">
        <v>21</v>
      </c>
      <c r="K81" s="35">
        <v>20</v>
      </c>
      <c r="L81" s="38">
        <v>41</v>
      </c>
      <c r="M81" s="34">
        <v>36</v>
      </c>
      <c r="N81" s="35">
        <v>25</v>
      </c>
      <c r="O81" s="37">
        <v>61</v>
      </c>
      <c r="P81" s="34">
        <v>18</v>
      </c>
      <c r="Q81" s="35">
        <v>20</v>
      </c>
      <c r="R81" s="38">
        <v>38</v>
      </c>
      <c r="S81" s="34">
        <v>47</v>
      </c>
      <c r="T81" s="35">
        <v>18</v>
      </c>
      <c r="U81" s="37">
        <v>65</v>
      </c>
      <c r="V81" s="34">
        <v>21</v>
      </c>
      <c r="W81" s="35">
        <v>22</v>
      </c>
      <c r="X81" s="38">
        <v>43</v>
      </c>
      <c r="Y81" s="34">
        <v>32</v>
      </c>
      <c r="Z81" s="35">
        <v>24</v>
      </c>
      <c r="AA81" s="37">
        <v>56</v>
      </c>
      <c r="AB81" s="34">
        <v>13</v>
      </c>
      <c r="AC81" s="35">
        <v>22</v>
      </c>
      <c r="AD81" s="38">
        <v>35</v>
      </c>
      <c r="AE81" s="34">
        <v>70</v>
      </c>
      <c r="AF81" s="35">
        <v>68</v>
      </c>
      <c r="AG81" s="38">
        <v>138</v>
      </c>
      <c r="AH81" s="34">
        <v>18</v>
      </c>
      <c r="AI81" s="35">
        <v>20</v>
      </c>
      <c r="AJ81" s="38">
        <v>38</v>
      </c>
      <c r="AK81" s="40"/>
      <c r="AL81" s="35">
        <v>638</v>
      </c>
      <c r="AM81" s="41">
        <v>70.89</v>
      </c>
      <c r="AN81" s="42" t="s">
        <v>117</v>
      </c>
      <c r="AO81" s="43"/>
      <c r="AP81" s="43"/>
      <c r="AQ81" s="43"/>
      <c r="AR81" s="44" t="s">
        <v>36</v>
      </c>
    </row>
    <row r="82" spans="1:44" ht="27" customHeight="1" x14ac:dyDescent="0.25">
      <c r="A82" s="31">
        <v>2205080133</v>
      </c>
      <c r="B82" s="32" t="s">
        <v>124</v>
      </c>
      <c r="C82" s="33">
        <v>192181</v>
      </c>
      <c r="D82" s="34">
        <v>43</v>
      </c>
      <c r="E82" s="35">
        <v>27</v>
      </c>
      <c r="F82" s="37">
        <v>70</v>
      </c>
      <c r="G82" s="34">
        <v>33</v>
      </c>
      <c r="H82" s="35">
        <v>23</v>
      </c>
      <c r="I82" s="37">
        <v>56</v>
      </c>
      <c r="J82" s="34">
        <v>21</v>
      </c>
      <c r="K82" s="35">
        <v>21</v>
      </c>
      <c r="L82" s="38">
        <v>42</v>
      </c>
      <c r="M82" s="34">
        <v>35</v>
      </c>
      <c r="N82" s="35">
        <v>25</v>
      </c>
      <c r="O82" s="37">
        <v>60</v>
      </c>
      <c r="P82" s="34">
        <v>16</v>
      </c>
      <c r="Q82" s="35">
        <v>21</v>
      </c>
      <c r="R82" s="38">
        <v>37</v>
      </c>
      <c r="S82" s="34">
        <v>49</v>
      </c>
      <c r="T82" s="35">
        <v>24</v>
      </c>
      <c r="U82" s="37">
        <v>73</v>
      </c>
      <c r="V82" s="34">
        <v>23</v>
      </c>
      <c r="W82" s="35">
        <v>22</v>
      </c>
      <c r="X82" s="38">
        <v>45</v>
      </c>
      <c r="Y82" s="34">
        <v>47</v>
      </c>
      <c r="Z82" s="35">
        <v>25</v>
      </c>
      <c r="AA82" s="37">
        <v>72</v>
      </c>
      <c r="AB82" s="34">
        <v>14</v>
      </c>
      <c r="AC82" s="35">
        <v>22</v>
      </c>
      <c r="AD82" s="38">
        <v>36</v>
      </c>
      <c r="AE82" s="34">
        <v>65</v>
      </c>
      <c r="AF82" s="35">
        <v>66</v>
      </c>
      <c r="AG82" s="38">
        <v>131</v>
      </c>
      <c r="AH82" s="34">
        <v>21</v>
      </c>
      <c r="AI82" s="35">
        <v>22</v>
      </c>
      <c r="AJ82" s="38">
        <v>42</v>
      </c>
      <c r="AK82" s="40"/>
      <c r="AL82" s="35">
        <v>665</v>
      </c>
      <c r="AM82" s="41">
        <v>73.89</v>
      </c>
      <c r="AN82" s="42" t="s">
        <v>117</v>
      </c>
      <c r="AO82" s="43"/>
      <c r="AP82" s="43"/>
      <c r="AQ82" s="43"/>
      <c r="AR82" s="44" t="s">
        <v>36</v>
      </c>
    </row>
    <row r="83" spans="1:44" ht="27" customHeight="1" x14ac:dyDescent="0.25">
      <c r="A83" s="31">
        <v>2205080134</v>
      </c>
      <c r="B83" s="32" t="s">
        <v>125</v>
      </c>
      <c r="C83" s="33">
        <v>192182</v>
      </c>
      <c r="D83" s="34">
        <v>60</v>
      </c>
      <c r="E83" s="35">
        <v>27</v>
      </c>
      <c r="F83" s="37">
        <v>87</v>
      </c>
      <c r="G83" s="34">
        <v>48</v>
      </c>
      <c r="H83" s="35">
        <v>23</v>
      </c>
      <c r="I83" s="37">
        <v>71</v>
      </c>
      <c r="J83" s="34">
        <v>21</v>
      </c>
      <c r="K83" s="35">
        <v>21</v>
      </c>
      <c r="L83" s="38">
        <v>42</v>
      </c>
      <c r="M83" s="34">
        <v>33</v>
      </c>
      <c r="N83" s="35">
        <v>26</v>
      </c>
      <c r="O83" s="37">
        <v>59</v>
      </c>
      <c r="P83" s="34">
        <v>17</v>
      </c>
      <c r="Q83" s="35">
        <v>21</v>
      </c>
      <c r="R83" s="38">
        <v>38</v>
      </c>
      <c r="S83" s="34">
        <v>51</v>
      </c>
      <c r="T83" s="35">
        <v>23</v>
      </c>
      <c r="U83" s="37">
        <v>74</v>
      </c>
      <c r="V83" s="34">
        <v>21</v>
      </c>
      <c r="W83" s="35">
        <v>22</v>
      </c>
      <c r="X83" s="38">
        <v>43</v>
      </c>
      <c r="Y83" s="34">
        <v>49</v>
      </c>
      <c r="Z83" s="35">
        <v>24</v>
      </c>
      <c r="AA83" s="37">
        <v>73</v>
      </c>
      <c r="AB83" s="34">
        <v>15</v>
      </c>
      <c r="AC83" s="35">
        <v>22</v>
      </c>
      <c r="AD83" s="38">
        <v>37</v>
      </c>
      <c r="AE83" s="34">
        <v>65</v>
      </c>
      <c r="AF83" s="35">
        <v>66</v>
      </c>
      <c r="AG83" s="38">
        <v>131</v>
      </c>
      <c r="AH83" s="34">
        <v>23</v>
      </c>
      <c r="AI83" s="35">
        <v>22</v>
      </c>
      <c r="AJ83" s="38">
        <v>45</v>
      </c>
      <c r="AK83" s="40"/>
      <c r="AL83" s="35">
        <v>700</v>
      </c>
      <c r="AM83" s="41">
        <v>77.78</v>
      </c>
      <c r="AN83" s="42" t="s">
        <v>126</v>
      </c>
      <c r="AO83" s="43"/>
      <c r="AP83" s="43"/>
      <c r="AQ83" s="43"/>
      <c r="AR83" s="44" t="s">
        <v>36</v>
      </c>
    </row>
    <row r="84" spans="1:44" ht="27" customHeight="1" x14ac:dyDescent="0.25">
      <c r="A84" s="31">
        <v>2205080135</v>
      </c>
      <c r="B84" s="32" t="s">
        <v>127</v>
      </c>
      <c r="C84" s="33">
        <v>192183</v>
      </c>
      <c r="D84" s="34">
        <v>58</v>
      </c>
      <c r="E84" s="35">
        <v>30</v>
      </c>
      <c r="F84" s="37">
        <v>88</v>
      </c>
      <c r="G84" s="34">
        <v>59</v>
      </c>
      <c r="H84" s="35">
        <v>28</v>
      </c>
      <c r="I84" s="37">
        <v>87</v>
      </c>
      <c r="J84" s="34">
        <v>23</v>
      </c>
      <c r="K84" s="35">
        <v>23</v>
      </c>
      <c r="L84" s="38">
        <v>46</v>
      </c>
      <c r="M84" s="34">
        <v>60</v>
      </c>
      <c r="N84" s="35">
        <v>29</v>
      </c>
      <c r="O84" s="37">
        <v>89</v>
      </c>
      <c r="P84" s="34">
        <v>21</v>
      </c>
      <c r="Q84" s="35">
        <v>23</v>
      </c>
      <c r="R84" s="38">
        <v>44</v>
      </c>
      <c r="S84" s="34">
        <v>55</v>
      </c>
      <c r="T84" s="35">
        <v>28</v>
      </c>
      <c r="U84" s="37">
        <v>83</v>
      </c>
      <c r="V84" s="34">
        <v>23</v>
      </c>
      <c r="W84" s="35">
        <v>24</v>
      </c>
      <c r="X84" s="38">
        <v>47</v>
      </c>
      <c r="Y84" s="34">
        <v>55</v>
      </c>
      <c r="Z84" s="35">
        <v>28</v>
      </c>
      <c r="AA84" s="37">
        <v>83</v>
      </c>
      <c r="AB84" s="34">
        <v>21</v>
      </c>
      <c r="AC84" s="35">
        <v>24</v>
      </c>
      <c r="AD84" s="38">
        <v>45</v>
      </c>
      <c r="AE84" s="34">
        <v>70</v>
      </c>
      <c r="AF84" s="35">
        <v>71</v>
      </c>
      <c r="AG84" s="38">
        <v>141</v>
      </c>
      <c r="AH84" s="34">
        <v>24</v>
      </c>
      <c r="AI84" s="35">
        <v>24</v>
      </c>
      <c r="AJ84" s="38">
        <v>48</v>
      </c>
      <c r="AK84" s="40"/>
      <c r="AL84" s="35">
        <v>801</v>
      </c>
      <c r="AM84" s="41">
        <v>89</v>
      </c>
      <c r="AN84" s="42" t="s">
        <v>126</v>
      </c>
      <c r="AO84" s="43"/>
      <c r="AP84" s="43"/>
      <c r="AQ84" s="43"/>
      <c r="AR84" s="44" t="s">
        <v>29</v>
      </c>
    </row>
    <row r="85" spans="1:44" ht="27" customHeight="1" x14ac:dyDescent="0.25">
      <c r="A85" s="31">
        <v>2205080136</v>
      </c>
      <c r="B85" s="32" t="s">
        <v>128</v>
      </c>
      <c r="C85" s="33">
        <v>192184</v>
      </c>
      <c r="D85" s="34">
        <v>57</v>
      </c>
      <c r="E85" s="35">
        <v>30</v>
      </c>
      <c r="F85" s="37">
        <v>87</v>
      </c>
      <c r="G85" s="34">
        <v>50</v>
      </c>
      <c r="H85" s="35">
        <v>28</v>
      </c>
      <c r="I85" s="37">
        <v>78</v>
      </c>
      <c r="J85" s="34">
        <v>23</v>
      </c>
      <c r="K85" s="35">
        <v>23</v>
      </c>
      <c r="L85" s="38">
        <v>46</v>
      </c>
      <c r="M85" s="34">
        <v>51</v>
      </c>
      <c r="N85" s="35">
        <v>28</v>
      </c>
      <c r="O85" s="37">
        <v>79</v>
      </c>
      <c r="P85" s="34">
        <v>20</v>
      </c>
      <c r="Q85" s="35">
        <v>24</v>
      </c>
      <c r="R85" s="38">
        <v>44</v>
      </c>
      <c r="S85" s="34">
        <v>57</v>
      </c>
      <c r="T85" s="35">
        <v>28</v>
      </c>
      <c r="U85" s="37">
        <v>85</v>
      </c>
      <c r="V85" s="34">
        <v>22</v>
      </c>
      <c r="W85" s="35">
        <v>24</v>
      </c>
      <c r="X85" s="38">
        <v>46</v>
      </c>
      <c r="Y85" s="34">
        <v>59</v>
      </c>
      <c r="Z85" s="35">
        <v>28</v>
      </c>
      <c r="AA85" s="37">
        <v>87</v>
      </c>
      <c r="AB85" s="34">
        <v>17</v>
      </c>
      <c r="AC85" s="35">
        <v>23</v>
      </c>
      <c r="AD85" s="38">
        <v>40</v>
      </c>
      <c r="AE85" s="34">
        <v>69</v>
      </c>
      <c r="AF85" s="35">
        <v>65</v>
      </c>
      <c r="AG85" s="38">
        <v>134</v>
      </c>
      <c r="AH85" s="34">
        <v>23</v>
      </c>
      <c r="AI85" s="35">
        <v>23</v>
      </c>
      <c r="AJ85" s="38">
        <v>46</v>
      </c>
      <c r="AK85" s="40"/>
      <c r="AL85" s="35">
        <v>772</v>
      </c>
      <c r="AM85" s="41">
        <v>85.78</v>
      </c>
      <c r="AN85" s="42" t="s">
        <v>126</v>
      </c>
      <c r="AO85" s="43"/>
      <c r="AP85" s="43"/>
      <c r="AQ85" s="43"/>
      <c r="AR85" s="44" t="s">
        <v>36</v>
      </c>
    </row>
    <row r="86" spans="1:44" ht="27" customHeight="1" x14ac:dyDescent="0.25">
      <c r="A86" s="31">
        <v>2205080137</v>
      </c>
      <c r="B86" s="32" t="s">
        <v>129</v>
      </c>
      <c r="C86" s="33">
        <v>192185</v>
      </c>
      <c r="D86" s="34">
        <v>56</v>
      </c>
      <c r="E86" s="35">
        <v>30</v>
      </c>
      <c r="F86" s="37">
        <v>86</v>
      </c>
      <c r="G86" s="34">
        <v>64</v>
      </c>
      <c r="H86" s="35">
        <v>30</v>
      </c>
      <c r="I86" s="37">
        <v>94</v>
      </c>
      <c r="J86" s="34">
        <v>24</v>
      </c>
      <c r="K86" s="35">
        <v>24</v>
      </c>
      <c r="L86" s="38">
        <v>48</v>
      </c>
      <c r="M86" s="34">
        <v>57</v>
      </c>
      <c r="N86" s="35">
        <v>29</v>
      </c>
      <c r="O86" s="37">
        <v>86</v>
      </c>
      <c r="P86" s="34">
        <v>22</v>
      </c>
      <c r="Q86" s="35">
        <v>24</v>
      </c>
      <c r="R86" s="38">
        <v>46</v>
      </c>
      <c r="S86" s="34">
        <v>60</v>
      </c>
      <c r="T86" s="35">
        <v>30</v>
      </c>
      <c r="U86" s="37">
        <v>90</v>
      </c>
      <c r="V86" s="34">
        <v>24</v>
      </c>
      <c r="W86" s="35">
        <v>24</v>
      </c>
      <c r="X86" s="38">
        <v>48</v>
      </c>
      <c r="Y86" s="34">
        <v>61</v>
      </c>
      <c r="Z86" s="35">
        <v>30</v>
      </c>
      <c r="AA86" s="37">
        <v>91</v>
      </c>
      <c r="AB86" s="34">
        <v>23</v>
      </c>
      <c r="AC86" s="35">
        <v>24</v>
      </c>
      <c r="AD86" s="38">
        <v>47</v>
      </c>
      <c r="AE86" s="34">
        <v>73</v>
      </c>
      <c r="AF86" s="35">
        <v>74</v>
      </c>
      <c r="AG86" s="38">
        <v>150</v>
      </c>
      <c r="AH86" s="34">
        <v>23</v>
      </c>
      <c r="AI86" s="35">
        <v>24</v>
      </c>
      <c r="AJ86" s="38">
        <v>47</v>
      </c>
      <c r="AK86" s="40"/>
      <c r="AL86" s="35">
        <v>830</v>
      </c>
      <c r="AM86" s="41">
        <v>92.22</v>
      </c>
      <c r="AN86" s="42" t="s">
        <v>126</v>
      </c>
      <c r="AO86" s="43"/>
      <c r="AP86" s="43"/>
      <c r="AQ86" s="43"/>
      <c r="AR86" s="44" t="s">
        <v>36</v>
      </c>
    </row>
    <row r="87" spans="1:44" ht="27" customHeight="1" x14ac:dyDescent="0.25">
      <c r="A87" s="31">
        <v>2205080138</v>
      </c>
      <c r="B87" s="32" t="s">
        <v>130</v>
      </c>
      <c r="C87" s="33">
        <v>192186</v>
      </c>
      <c r="D87" s="34">
        <v>47</v>
      </c>
      <c r="E87" s="35">
        <v>28</v>
      </c>
      <c r="F87" s="37">
        <v>75</v>
      </c>
      <c r="G87" s="34">
        <v>48</v>
      </c>
      <c r="H87" s="35">
        <v>27</v>
      </c>
      <c r="I87" s="37">
        <v>75</v>
      </c>
      <c r="J87" s="34">
        <v>23</v>
      </c>
      <c r="K87" s="35">
        <v>23</v>
      </c>
      <c r="L87" s="38">
        <v>46</v>
      </c>
      <c r="M87" s="34">
        <v>41</v>
      </c>
      <c r="N87" s="35">
        <v>24</v>
      </c>
      <c r="O87" s="37">
        <v>65</v>
      </c>
      <c r="P87" s="34">
        <v>17</v>
      </c>
      <c r="Q87" s="35">
        <v>22</v>
      </c>
      <c r="R87" s="38">
        <v>39</v>
      </c>
      <c r="S87" s="34">
        <v>54</v>
      </c>
      <c r="T87" s="35">
        <v>23</v>
      </c>
      <c r="U87" s="37">
        <v>77</v>
      </c>
      <c r="V87" s="34">
        <v>21</v>
      </c>
      <c r="W87" s="35">
        <v>23</v>
      </c>
      <c r="X87" s="38">
        <v>44</v>
      </c>
      <c r="Y87" s="34">
        <v>56</v>
      </c>
      <c r="Z87" s="35">
        <v>27</v>
      </c>
      <c r="AA87" s="37">
        <v>83</v>
      </c>
      <c r="AB87" s="34">
        <v>18</v>
      </c>
      <c r="AC87" s="35">
        <v>23</v>
      </c>
      <c r="AD87" s="38">
        <v>41</v>
      </c>
      <c r="AE87" s="34">
        <v>70</v>
      </c>
      <c r="AF87" s="35">
        <v>68</v>
      </c>
      <c r="AG87" s="38">
        <v>138</v>
      </c>
      <c r="AH87" s="34">
        <v>23</v>
      </c>
      <c r="AI87" s="35">
        <v>23</v>
      </c>
      <c r="AJ87" s="38">
        <v>46</v>
      </c>
      <c r="AK87" s="40"/>
      <c r="AL87" s="35">
        <v>729</v>
      </c>
      <c r="AM87" s="41">
        <v>81</v>
      </c>
      <c r="AN87" s="42" t="s">
        <v>126</v>
      </c>
      <c r="AO87" s="43"/>
      <c r="AP87" s="43"/>
      <c r="AQ87" s="43"/>
      <c r="AR87" s="44" t="s">
        <v>29</v>
      </c>
    </row>
    <row r="88" spans="1:44" ht="27" customHeight="1" x14ac:dyDescent="0.25">
      <c r="A88" s="31">
        <v>2205080139</v>
      </c>
      <c r="B88" s="32" t="s">
        <v>131</v>
      </c>
      <c r="C88" s="33">
        <v>192187</v>
      </c>
      <c r="D88" s="34">
        <v>33</v>
      </c>
      <c r="E88" s="35">
        <v>22</v>
      </c>
      <c r="F88" s="37">
        <v>55</v>
      </c>
      <c r="G88" s="34">
        <v>33</v>
      </c>
      <c r="H88" s="35">
        <v>17</v>
      </c>
      <c r="I88" s="37">
        <v>50</v>
      </c>
      <c r="J88" s="34">
        <v>21</v>
      </c>
      <c r="K88" s="35">
        <v>22</v>
      </c>
      <c r="L88" s="38">
        <v>43</v>
      </c>
      <c r="M88" s="34">
        <v>37</v>
      </c>
      <c r="N88" s="35">
        <v>22</v>
      </c>
      <c r="O88" s="37">
        <v>59</v>
      </c>
      <c r="P88" s="34">
        <v>13</v>
      </c>
      <c r="Q88" s="35">
        <v>19</v>
      </c>
      <c r="R88" s="38">
        <v>32</v>
      </c>
      <c r="S88" s="34">
        <v>45</v>
      </c>
      <c r="T88" s="35">
        <v>14</v>
      </c>
      <c r="U88" s="37">
        <v>59</v>
      </c>
      <c r="V88" s="34">
        <v>21</v>
      </c>
      <c r="W88" s="35">
        <v>21</v>
      </c>
      <c r="X88" s="38">
        <v>42</v>
      </c>
      <c r="Y88" s="34">
        <v>40</v>
      </c>
      <c r="Z88" s="35">
        <v>18</v>
      </c>
      <c r="AA88" s="37">
        <v>58</v>
      </c>
      <c r="AB88" s="34">
        <v>12</v>
      </c>
      <c r="AC88" s="35">
        <v>22</v>
      </c>
      <c r="AD88" s="38">
        <v>34</v>
      </c>
      <c r="AE88" s="34">
        <v>67</v>
      </c>
      <c r="AF88" s="35">
        <v>68</v>
      </c>
      <c r="AG88" s="38">
        <v>135</v>
      </c>
      <c r="AH88" s="34">
        <v>16</v>
      </c>
      <c r="AI88" s="35">
        <v>17</v>
      </c>
      <c r="AJ88" s="38">
        <v>33</v>
      </c>
      <c r="AK88" s="40"/>
      <c r="AL88" s="35">
        <v>600</v>
      </c>
      <c r="AM88" s="41">
        <v>66.67</v>
      </c>
      <c r="AN88" s="42" t="s">
        <v>117</v>
      </c>
      <c r="AO88" s="43"/>
      <c r="AP88" s="43"/>
      <c r="AQ88" s="43"/>
      <c r="AR88" s="44" t="s">
        <v>36</v>
      </c>
    </row>
    <row r="89" spans="1:44" ht="27" customHeight="1" x14ac:dyDescent="0.25">
      <c r="A89" s="31">
        <v>2205080140</v>
      </c>
      <c r="B89" s="32" t="s">
        <v>132</v>
      </c>
      <c r="C89" s="33">
        <v>192188</v>
      </c>
      <c r="D89" s="34">
        <v>44</v>
      </c>
      <c r="E89" s="35">
        <v>27</v>
      </c>
      <c r="F89" s="37">
        <v>71</v>
      </c>
      <c r="G89" s="34">
        <v>56</v>
      </c>
      <c r="H89" s="35">
        <v>27</v>
      </c>
      <c r="I89" s="37">
        <v>83</v>
      </c>
      <c r="J89" s="34">
        <v>22</v>
      </c>
      <c r="K89" s="35">
        <v>22</v>
      </c>
      <c r="L89" s="38">
        <v>44</v>
      </c>
      <c r="M89" s="34">
        <v>48</v>
      </c>
      <c r="N89" s="35">
        <v>23</v>
      </c>
      <c r="O89" s="37">
        <v>71</v>
      </c>
      <c r="P89" s="34">
        <v>17</v>
      </c>
      <c r="Q89" s="35">
        <v>22</v>
      </c>
      <c r="R89" s="38">
        <v>39</v>
      </c>
      <c r="S89" s="34">
        <v>53</v>
      </c>
      <c r="T89" s="35">
        <v>26</v>
      </c>
      <c r="U89" s="37">
        <v>79</v>
      </c>
      <c r="V89" s="34">
        <v>21</v>
      </c>
      <c r="W89" s="35">
        <v>22</v>
      </c>
      <c r="X89" s="38">
        <v>43</v>
      </c>
      <c r="Y89" s="34">
        <v>59</v>
      </c>
      <c r="Z89" s="35">
        <v>27</v>
      </c>
      <c r="AA89" s="37">
        <v>86</v>
      </c>
      <c r="AB89" s="34">
        <v>14</v>
      </c>
      <c r="AC89" s="35">
        <v>22</v>
      </c>
      <c r="AD89" s="38">
        <v>36</v>
      </c>
      <c r="AE89" s="34">
        <v>64</v>
      </c>
      <c r="AF89" s="35">
        <v>62</v>
      </c>
      <c r="AG89" s="38">
        <v>126</v>
      </c>
      <c r="AH89" s="34">
        <v>22</v>
      </c>
      <c r="AI89" s="35">
        <v>22</v>
      </c>
      <c r="AJ89" s="38">
        <v>44</v>
      </c>
      <c r="AK89" s="40"/>
      <c r="AL89" s="35">
        <v>722</v>
      </c>
      <c r="AM89" s="41">
        <v>80.22</v>
      </c>
      <c r="AN89" s="42" t="s">
        <v>126</v>
      </c>
      <c r="AO89" s="43"/>
      <c r="AP89" s="43"/>
      <c r="AQ89" s="43"/>
      <c r="AR89" s="44" t="s">
        <v>29</v>
      </c>
    </row>
    <row r="90" spans="1:44" ht="27" customHeight="1" x14ac:dyDescent="0.25">
      <c r="A90" s="31">
        <v>2205080141</v>
      </c>
      <c r="B90" s="32" t="s">
        <v>133</v>
      </c>
      <c r="C90" s="33">
        <v>192189</v>
      </c>
      <c r="D90" s="34">
        <v>45</v>
      </c>
      <c r="E90" s="35">
        <v>28</v>
      </c>
      <c r="F90" s="37">
        <v>73</v>
      </c>
      <c r="G90" s="34">
        <v>41</v>
      </c>
      <c r="H90" s="35">
        <v>27</v>
      </c>
      <c r="I90" s="37">
        <v>68</v>
      </c>
      <c r="J90" s="34">
        <v>22</v>
      </c>
      <c r="K90" s="35">
        <v>23</v>
      </c>
      <c r="L90" s="38">
        <v>45</v>
      </c>
      <c r="M90" s="34">
        <v>40</v>
      </c>
      <c r="N90" s="35">
        <v>25</v>
      </c>
      <c r="O90" s="37">
        <v>65</v>
      </c>
      <c r="P90" s="34">
        <v>19</v>
      </c>
      <c r="Q90" s="35">
        <v>20</v>
      </c>
      <c r="R90" s="38">
        <v>39</v>
      </c>
      <c r="S90" s="34">
        <v>48</v>
      </c>
      <c r="T90" s="35">
        <v>22</v>
      </c>
      <c r="U90" s="37">
        <v>70</v>
      </c>
      <c r="V90" s="34">
        <v>21</v>
      </c>
      <c r="W90" s="35">
        <v>23</v>
      </c>
      <c r="X90" s="38">
        <v>44</v>
      </c>
      <c r="Y90" s="34">
        <v>40</v>
      </c>
      <c r="Z90" s="35">
        <v>25</v>
      </c>
      <c r="AA90" s="37">
        <v>65</v>
      </c>
      <c r="AB90" s="34">
        <v>14</v>
      </c>
      <c r="AC90" s="35">
        <v>22</v>
      </c>
      <c r="AD90" s="38">
        <v>36</v>
      </c>
      <c r="AE90" s="34">
        <v>69</v>
      </c>
      <c r="AF90" s="35">
        <v>70</v>
      </c>
      <c r="AG90" s="38">
        <v>139</v>
      </c>
      <c r="AH90" s="34">
        <v>22</v>
      </c>
      <c r="AI90" s="35">
        <v>22</v>
      </c>
      <c r="AJ90" s="38">
        <v>44</v>
      </c>
      <c r="AK90" s="40"/>
      <c r="AL90" s="35">
        <v>688</v>
      </c>
      <c r="AM90" s="41">
        <v>76.44</v>
      </c>
      <c r="AN90" s="42" t="s">
        <v>126</v>
      </c>
      <c r="AO90" s="43"/>
      <c r="AP90" s="43"/>
      <c r="AQ90" s="43"/>
      <c r="AR90" s="44" t="s">
        <v>36</v>
      </c>
    </row>
    <row r="91" spans="1:44" ht="27" customHeight="1" x14ac:dyDescent="0.25">
      <c r="A91" s="31">
        <v>2205080143</v>
      </c>
      <c r="B91" s="32" t="s">
        <v>134</v>
      </c>
      <c r="C91" s="33">
        <v>192190</v>
      </c>
      <c r="D91" s="34">
        <v>59</v>
      </c>
      <c r="E91" s="35">
        <v>30</v>
      </c>
      <c r="F91" s="37">
        <v>89</v>
      </c>
      <c r="G91" s="34">
        <v>65</v>
      </c>
      <c r="H91" s="35">
        <v>30</v>
      </c>
      <c r="I91" s="37">
        <v>95</v>
      </c>
      <c r="J91" s="34">
        <v>24</v>
      </c>
      <c r="K91" s="35">
        <v>23</v>
      </c>
      <c r="L91" s="38">
        <v>47</v>
      </c>
      <c r="M91" s="34">
        <v>46</v>
      </c>
      <c r="N91" s="35">
        <v>29</v>
      </c>
      <c r="O91" s="37">
        <v>75</v>
      </c>
      <c r="P91" s="34">
        <v>20</v>
      </c>
      <c r="Q91" s="35">
        <v>24</v>
      </c>
      <c r="R91" s="38">
        <v>44</v>
      </c>
      <c r="S91" s="34">
        <v>67</v>
      </c>
      <c r="T91" s="35">
        <v>28</v>
      </c>
      <c r="U91" s="37">
        <v>95</v>
      </c>
      <c r="V91" s="34">
        <v>24</v>
      </c>
      <c r="W91" s="35">
        <v>23</v>
      </c>
      <c r="X91" s="38">
        <v>47</v>
      </c>
      <c r="Y91" s="34">
        <v>68</v>
      </c>
      <c r="Z91" s="35">
        <v>29</v>
      </c>
      <c r="AA91" s="37">
        <v>97</v>
      </c>
      <c r="AB91" s="34">
        <v>21</v>
      </c>
      <c r="AC91" s="35">
        <v>23</v>
      </c>
      <c r="AD91" s="38">
        <v>44</v>
      </c>
      <c r="AE91" s="34">
        <v>69</v>
      </c>
      <c r="AF91" s="35">
        <v>71</v>
      </c>
      <c r="AG91" s="38">
        <v>140</v>
      </c>
      <c r="AH91" s="34">
        <v>24</v>
      </c>
      <c r="AI91" s="35">
        <v>22</v>
      </c>
      <c r="AJ91" s="38">
        <v>46</v>
      </c>
      <c r="AK91" s="40"/>
      <c r="AL91" s="35">
        <v>819</v>
      </c>
      <c r="AM91" s="41">
        <v>91</v>
      </c>
      <c r="AN91" s="42" t="s">
        <v>126</v>
      </c>
      <c r="AO91" s="43"/>
      <c r="AP91" s="43"/>
      <c r="AQ91" s="43"/>
      <c r="AR91" s="44" t="s">
        <v>36</v>
      </c>
    </row>
    <row r="92" spans="1:44" ht="27" customHeight="1" x14ac:dyDescent="0.25">
      <c r="A92" s="31">
        <v>2205080144</v>
      </c>
      <c r="B92" s="32" t="s">
        <v>135</v>
      </c>
      <c r="C92" s="33">
        <v>192191</v>
      </c>
      <c r="D92" s="34">
        <v>48</v>
      </c>
      <c r="E92" s="35">
        <v>28</v>
      </c>
      <c r="F92" s="37">
        <v>76</v>
      </c>
      <c r="G92" s="34">
        <v>56</v>
      </c>
      <c r="H92" s="35">
        <v>25</v>
      </c>
      <c r="I92" s="37">
        <v>81</v>
      </c>
      <c r="J92" s="34">
        <v>23</v>
      </c>
      <c r="K92" s="35">
        <v>22</v>
      </c>
      <c r="L92" s="38">
        <v>45</v>
      </c>
      <c r="M92" s="34">
        <v>48</v>
      </c>
      <c r="N92" s="35">
        <v>25</v>
      </c>
      <c r="O92" s="37">
        <v>73</v>
      </c>
      <c r="P92" s="34">
        <v>17</v>
      </c>
      <c r="Q92" s="35">
        <v>22</v>
      </c>
      <c r="R92" s="38">
        <v>39</v>
      </c>
      <c r="S92" s="34">
        <v>49</v>
      </c>
      <c r="T92" s="35">
        <v>25</v>
      </c>
      <c r="U92" s="37">
        <v>74</v>
      </c>
      <c r="V92" s="34">
        <v>21</v>
      </c>
      <c r="W92" s="35">
        <v>22</v>
      </c>
      <c r="X92" s="38">
        <v>44</v>
      </c>
      <c r="Y92" s="34">
        <v>56</v>
      </c>
      <c r="Z92" s="35">
        <v>27</v>
      </c>
      <c r="AA92" s="37">
        <v>83</v>
      </c>
      <c r="AB92" s="34">
        <v>16</v>
      </c>
      <c r="AC92" s="35">
        <v>23</v>
      </c>
      <c r="AD92" s="38">
        <v>39</v>
      </c>
      <c r="AE92" s="34">
        <v>67</v>
      </c>
      <c r="AF92" s="35">
        <v>65</v>
      </c>
      <c r="AG92" s="38">
        <v>132</v>
      </c>
      <c r="AH92" s="34">
        <v>22</v>
      </c>
      <c r="AI92" s="35">
        <v>22</v>
      </c>
      <c r="AJ92" s="38">
        <v>44</v>
      </c>
      <c r="AK92" s="40"/>
      <c r="AL92" s="35">
        <v>730</v>
      </c>
      <c r="AM92" s="41">
        <v>81.11</v>
      </c>
      <c r="AN92" s="42" t="s">
        <v>126</v>
      </c>
      <c r="AO92" s="43"/>
      <c r="AP92" s="43"/>
      <c r="AQ92" s="43"/>
      <c r="AR92" s="44" t="s">
        <v>29</v>
      </c>
    </row>
    <row r="93" spans="1:44" ht="27" customHeight="1" x14ac:dyDescent="0.25">
      <c r="A93" s="31">
        <v>2205080145</v>
      </c>
      <c r="B93" s="32" t="s">
        <v>136</v>
      </c>
      <c r="C93" s="33">
        <v>192192</v>
      </c>
      <c r="D93" s="34">
        <v>44</v>
      </c>
      <c r="E93" s="35">
        <v>27</v>
      </c>
      <c r="F93" s="37">
        <v>71</v>
      </c>
      <c r="G93" s="34">
        <v>34</v>
      </c>
      <c r="H93" s="35">
        <v>18</v>
      </c>
      <c r="I93" s="37">
        <v>52</v>
      </c>
      <c r="J93" s="34">
        <v>20</v>
      </c>
      <c r="K93" s="35">
        <v>19</v>
      </c>
      <c r="L93" s="38">
        <v>39</v>
      </c>
      <c r="M93" s="34">
        <v>33</v>
      </c>
      <c r="N93" s="35">
        <v>21</v>
      </c>
      <c r="O93" s="37">
        <v>54</v>
      </c>
      <c r="P93" s="34">
        <v>17</v>
      </c>
      <c r="Q93" s="35">
        <v>20</v>
      </c>
      <c r="R93" s="38">
        <v>37</v>
      </c>
      <c r="S93" s="34">
        <v>41</v>
      </c>
      <c r="T93" s="35">
        <v>20</v>
      </c>
      <c r="U93" s="37">
        <v>61</v>
      </c>
      <c r="V93" s="34">
        <v>20</v>
      </c>
      <c r="W93" s="35">
        <v>20</v>
      </c>
      <c r="X93" s="38">
        <v>40</v>
      </c>
      <c r="Y93" s="34">
        <v>48</v>
      </c>
      <c r="Z93" s="35">
        <v>16</v>
      </c>
      <c r="AA93" s="37">
        <v>64</v>
      </c>
      <c r="AB93" s="34">
        <v>14</v>
      </c>
      <c r="AC93" s="35">
        <v>20</v>
      </c>
      <c r="AD93" s="38">
        <v>34</v>
      </c>
      <c r="AE93" s="34">
        <v>65</v>
      </c>
      <c r="AF93" s="35">
        <v>60</v>
      </c>
      <c r="AG93" s="38">
        <v>125</v>
      </c>
      <c r="AH93" s="34">
        <v>17</v>
      </c>
      <c r="AI93" s="35">
        <v>17</v>
      </c>
      <c r="AJ93" s="38">
        <v>34</v>
      </c>
      <c r="AK93" s="40"/>
      <c r="AL93" s="35">
        <v>611</v>
      </c>
      <c r="AM93" s="41">
        <v>67.89</v>
      </c>
      <c r="AN93" s="42" t="s">
        <v>117</v>
      </c>
      <c r="AO93" s="43"/>
      <c r="AP93" s="43"/>
      <c r="AQ93" s="43"/>
      <c r="AR93" s="44" t="s">
        <v>36</v>
      </c>
    </row>
    <row r="94" spans="1:44" ht="27" customHeight="1" x14ac:dyDescent="0.25">
      <c r="A94" s="31">
        <v>2205080146</v>
      </c>
      <c r="B94" s="32" t="s">
        <v>137</v>
      </c>
      <c r="C94" s="33">
        <v>192193</v>
      </c>
      <c r="D94" s="34">
        <v>55</v>
      </c>
      <c r="E94" s="35">
        <v>27</v>
      </c>
      <c r="F94" s="37">
        <v>82</v>
      </c>
      <c r="G94" s="34">
        <v>57</v>
      </c>
      <c r="H94" s="35">
        <v>28</v>
      </c>
      <c r="I94" s="37">
        <v>85</v>
      </c>
      <c r="J94" s="34">
        <v>23</v>
      </c>
      <c r="K94" s="35">
        <v>23</v>
      </c>
      <c r="L94" s="38">
        <v>46</v>
      </c>
      <c r="M94" s="34">
        <v>51</v>
      </c>
      <c r="N94" s="35">
        <v>26</v>
      </c>
      <c r="O94" s="37">
        <v>77</v>
      </c>
      <c r="P94" s="34">
        <v>21</v>
      </c>
      <c r="Q94" s="35">
        <v>22</v>
      </c>
      <c r="R94" s="38">
        <v>43</v>
      </c>
      <c r="S94" s="34">
        <v>53</v>
      </c>
      <c r="T94" s="35">
        <v>23</v>
      </c>
      <c r="U94" s="37">
        <v>76</v>
      </c>
      <c r="V94" s="34">
        <v>21</v>
      </c>
      <c r="W94" s="35">
        <v>23</v>
      </c>
      <c r="X94" s="38">
        <v>44</v>
      </c>
      <c r="Y94" s="34">
        <v>62</v>
      </c>
      <c r="Z94" s="35">
        <v>28</v>
      </c>
      <c r="AA94" s="37">
        <v>90</v>
      </c>
      <c r="AB94" s="34">
        <v>17</v>
      </c>
      <c r="AC94" s="35">
        <v>23</v>
      </c>
      <c r="AD94" s="38">
        <v>40</v>
      </c>
      <c r="AE94" s="34">
        <v>71</v>
      </c>
      <c r="AF94" s="35">
        <v>68</v>
      </c>
      <c r="AG94" s="38">
        <v>139</v>
      </c>
      <c r="AH94" s="34">
        <v>23</v>
      </c>
      <c r="AI94" s="35">
        <v>23</v>
      </c>
      <c r="AJ94" s="38">
        <v>46</v>
      </c>
      <c r="AK94" s="40"/>
      <c r="AL94" s="35">
        <v>768</v>
      </c>
      <c r="AM94" s="41">
        <v>85.33</v>
      </c>
      <c r="AN94" s="42" t="s">
        <v>126</v>
      </c>
      <c r="AO94" s="43"/>
      <c r="AP94" s="43"/>
      <c r="AQ94" s="43"/>
      <c r="AR94" s="44" t="s">
        <v>29</v>
      </c>
    </row>
    <row r="95" spans="1:44" ht="27" customHeight="1" x14ac:dyDescent="0.25">
      <c r="A95" s="31">
        <v>2205080147</v>
      </c>
      <c r="B95" s="32" t="s">
        <v>138</v>
      </c>
      <c r="C95" s="33">
        <v>192194</v>
      </c>
      <c r="D95" s="34">
        <v>60</v>
      </c>
      <c r="E95" s="35">
        <v>30</v>
      </c>
      <c r="F95" s="37">
        <v>90</v>
      </c>
      <c r="G95" s="34">
        <v>57</v>
      </c>
      <c r="H95" s="35">
        <v>30</v>
      </c>
      <c r="I95" s="37">
        <v>87</v>
      </c>
      <c r="J95" s="34">
        <v>24</v>
      </c>
      <c r="K95" s="35">
        <v>23</v>
      </c>
      <c r="L95" s="38">
        <v>47</v>
      </c>
      <c r="M95" s="34">
        <v>60</v>
      </c>
      <c r="N95" s="35">
        <v>28</v>
      </c>
      <c r="O95" s="37">
        <v>88</v>
      </c>
      <c r="P95" s="34">
        <v>21</v>
      </c>
      <c r="Q95" s="35">
        <v>24</v>
      </c>
      <c r="R95" s="38">
        <v>45</v>
      </c>
      <c r="S95" s="34">
        <v>61</v>
      </c>
      <c r="T95" s="35">
        <v>28</v>
      </c>
      <c r="U95" s="37">
        <v>89</v>
      </c>
      <c r="V95" s="34">
        <v>24</v>
      </c>
      <c r="W95" s="35">
        <v>24</v>
      </c>
      <c r="X95" s="38">
        <v>48</v>
      </c>
      <c r="Y95" s="34">
        <v>65</v>
      </c>
      <c r="Z95" s="35">
        <v>29</v>
      </c>
      <c r="AA95" s="37">
        <v>94</v>
      </c>
      <c r="AB95" s="34">
        <v>22</v>
      </c>
      <c r="AC95" s="35">
        <v>23</v>
      </c>
      <c r="AD95" s="38">
        <v>45</v>
      </c>
      <c r="AE95" s="34">
        <v>70</v>
      </c>
      <c r="AF95" s="35">
        <v>70</v>
      </c>
      <c r="AG95" s="38">
        <v>140</v>
      </c>
      <c r="AH95" s="34">
        <v>23</v>
      </c>
      <c r="AI95" s="35">
        <v>24</v>
      </c>
      <c r="AJ95" s="38">
        <v>47</v>
      </c>
      <c r="AK95" s="40"/>
      <c r="AL95" s="35">
        <v>820</v>
      </c>
      <c r="AM95" s="41">
        <v>91.11</v>
      </c>
      <c r="AN95" s="42" t="s">
        <v>126</v>
      </c>
      <c r="AO95" s="43"/>
      <c r="AP95" s="43"/>
      <c r="AQ95" s="43"/>
      <c r="AR95" s="44" t="s">
        <v>29</v>
      </c>
    </row>
    <row r="96" spans="1:44" ht="27" customHeight="1" x14ac:dyDescent="0.25">
      <c r="A96" s="31">
        <v>2205080148</v>
      </c>
      <c r="B96" s="32" t="s">
        <v>139</v>
      </c>
      <c r="C96" s="33">
        <v>192195</v>
      </c>
      <c r="D96" s="34">
        <v>46</v>
      </c>
      <c r="E96" s="35">
        <v>28</v>
      </c>
      <c r="F96" s="37">
        <v>74</v>
      </c>
      <c r="G96" s="34">
        <v>49</v>
      </c>
      <c r="H96" s="35">
        <v>27</v>
      </c>
      <c r="I96" s="37">
        <v>76</v>
      </c>
      <c r="J96" s="34">
        <v>23</v>
      </c>
      <c r="K96" s="35">
        <v>23</v>
      </c>
      <c r="L96" s="38">
        <v>46</v>
      </c>
      <c r="M96" s="34">
        <v>41</v>
      </c>
      <c r="N96" s="35">
        <v>25</v>
      </c>
      <c r="O96" s="37">
        <v>66</v>
      </c>
      <c r="P96" s="34">
        <v>18</v>
      </c>
      <c r="Q96" s="35">
        <v>23</v>
      </c>
      <c r="R96" s="38">
        <v>41</v>
      </c>
      <c r="S96" s="34">
        <v>55</v>
      </c>
      <c r="T96" s="35">
        <v>27</v>
      </c>
      <c r="U96" s="37">
        <v>82</v>
      </c>
      <c r="V96" s="34">
        <v>22</v>
      </c>
      <c r="W96" s="35">
        <v>23</v>
      </c>
      <c r="X96" s="38">
        <v>45</v>
      </c>
      <c r="Y96" s="34">
        <v>56</v>
      </c>
      <c r="Z96" s="35">
        <v>28</v>
      </c>
      <c r="AA96" s="37">
        <v>84</v>
      </c>
      <c r="AB96" s="34">
        <v>17</v>
      </c>
      <c r="AC96" s="35">
        <v>23</v>
      </c>
      <c r="AD96" s="38">
        <v>40</v>
      </c>
      <c r="AE96" s="34">
        <v>69</v>
      </c>
      <c r="AF96" s="35">
        <v>67</v>
      </c>
      <c r="AG96" s="38">
        <v>136</v>
      </c>
      <c r="AH96" s="34">
        <v>22</v>
      </c>
      <c r="AI96" s="35">
        <v>23</v>
      </c>
      <c r="AJ96" s="38">
        <v>45</v>
      </c>
      <c r="AK96" s="40"/>
      <c r="AL96" s="35">
        <v>735</v>
      </c>
      <c r="AM96" s="41">
        <v>81.67</v>
      </c>
      <c r="AN96" s="42" t="s">
        <v>126</v>
      </c>
      <c r="AO96" s="43"/>
      <c r="AP96" s="43"/>
      <c r="AQ96" s="43"/>
      <c r="AR96" s="44" t="s">
        <v>36</v>
      </c>
    </row>
    <row r="97" spans="1:44" ht="27" customHeight="1" x14ac:dyDescent="0.25">
      <c r="A97" s="31">
        <v>2205080149</v>
      </c>
      <c r="B97" s="32" t="s">
        <v>140</v>
      </c>
      <c r="C97" s="33">
        <v>192196</v>
      </c>
      <c r="D97" s="34">
        <v>49</v>
      </c>
      <c r="E97" s="35">
        <v>29</v>
      </c>
      <c r="F97" s="37">
        <v>78</v>
      </c>
      <c r="G97" s="34">
        <v>54</v>
      </c>
      <c r="H97" s="35">
        <v>28</v>
      </c>
      <c r="I97" s="37">
        <v>82</v>
      </c>
      <c r="J97" s="34">
        <v>23</v>
      </c>
      <c r="K97" s="35">
        <v>23</v>
      </c>
      <c r="L97" s="38">
        <v>46</v>
      </c>
      <c r="M97" s="34">
        <v>50</v>
      </c>
      <c r="N97" s="35">
        <v>27</v>
      </c>
      <c r="O97" s="37">
        <v>77</v>
      </c>
      <c r="P97" s="34">
        <v>18</v>
      </c>
      <c r="Q97" s="35">
        <v>23</v>
      </c>
      <c r="R97" s="38">
        <v>41</v>
      </c>
      <c r="S97" s="34">
        <v>52</v>
      </c>
      <c r="T97" s="35">
        <v>27</v>
      </c>
      <c r="U97" s="37">
        <v>79</v>
      </c>
      <c r="V97" s="34">
        <v>22</v>
      </c>
      <c r="W97" s="35">
        <v>23</v>
      </c>
      <c r="X97" s="38">
        <v>45</v>
      </c>
      <c r="Y97" s="34">
        <v>57</v>
      </c>
      <c r="Z97" s="35">
        <v>28</v>
      </c>
      <c r="AA97" s="37">
        <v>85</v>
      </c>
      <c r="AB97" s="34">
        <v>15</v>
      </c>
      <c r="AC97" s="35">
        <v>23</v>
      </c>
      <c r="AD97" s="38">
        <v>38</v>
      </c>
      <c r="AE97" s="34">
        <v>68</v>
      </c>
      <c r="AF97" s="35">
        <v>65</v>
      </c>
      <c r="AG97" s="38">
        <v>133</v>
      </c>
      <c r="AH97" s="34">
        <v>23</v>
      </c>
      <c r="AI97" s="35">
        <v>23</v>
      </c>
      <c r="AJ97" s="38">
        <v>46</v>
      </c>
      <c r="AK97" s="40"/>
      <c r="AL97" s="35">
        <v>750</v>
      </c>
      <c r="AM97" s="41">
        <v>83.33</v>
      </c>
      <c r="AN97" s="42" t="s">
        <v>126</v>
      </c>
      <c r="AO97" s="43"/>
      <c r="AP97" s="43"/>
      <c r="AQ97" s="43"/>
      <c r="AR97" s="44" t="s">
        <v>29</v>
      </c>
    </row>
    <row r="98" spans="1:44" ht="27" customHeight="1" x14ac:dyDescent="0.25">
      <c r="A98" s="31">
        <v>2205080152</v>
      </c>
      <c r="B98" s="32" t="s">
        <v>141</v>
      </c>
      <c r="C98" s="33">
        <v>192197</v>
      </c>
      <c r="D98" s="34">
        <v>45</v>
      </c>
      <c r="E98" s="35">
        <v>26</v>
      </c>
      <c r="F98" s="37">
        <v>71</v>
      </c>
      <c r="G98" s="34">
        <v>48</v>
      </c>
      <c r="H98" s="35">
        <v>26</v>
      </c>
      <c r="I98" s="37">
        <v>74</v>
      </c>
      <c r="J98" s="34">
        <v>23</v>
      </c>
      <c r="K98" s="35">
        <v>23</v>
      </c>
      <c r="L98" s="38">
        <v>46</v>
      </c>
      <c r="M98" s="34">
        <v>44</v>
      </c>
      <c r="N98" s="35">
        <v>27</v>
      </c>
      <c r="O98" s="37">
        <v>71</v>
      </c>
      <c r="P98" s="34">
        <v>19</v>
      </c>
      <c r="Q98" s="35">
        <v>23</v>
      </c>
      <c r="R98" s="38">
        <v>42</v>
      </c>
      <c r="S98" s="34">
        <v>49</v>
      </c>
      <c r="T98" s="35">
        <v>26</v>
      </c>
      <c r="U98" s="37">
        <v>75</v>
      </c>
      <c r="V98" s="34">
        <v>22</v>
      </c>
      <c r="W98" s="35">
        <v>23</v>
      </c>
      <c r="X98" s="38">
        <v>45</v>
      </c>
      <c r="Y98" s="34">
        <v>55</v>
      </c>
      <c r="Z98" s="35">
        <v>28</v>
      </c>
      <c r="AA98" s="37">
        <v>83</v>
      </c>
      <c r="AB98" s="34">
        <v>15</v>
      </c>
      <c r="AC98" s="35">
        <v>23</v>
      </c>
      <c r="AD98" s="38">
        <v>38</v>
      </c>
      <c r="AE98" s="34">
        <v>68</v>
      </c>
      <c r="AF98" s="35">
        <v>70</v>
      </c>
      <c r="AG98" s="38">
        <v>138</v>
      </c>
      <c r="AH98" s="34">
        <v>23</v>
      </c>
      <c r="AI98" s="35">
        <v>22</v>
      </c>
      <c r="AJ98" s="38">
        <v>45</v>
      </c>
      <c r="AK98" s="40"/>
      <c r="AL98" s="35">
        <v>728</v>
      </c>
      <c r="AM98" s="41">
        <v>80.89</v>
      </c>
      <c r="AN98" s="42" t="s">
        <v>126</v>
      </c>
      <c r="AO98" s="43"/>
      <c r="AP98" s="43"/>
      <c r="AQ98" s="43"/>
      <c r="AR98" s="44" t="s">
        <v>29</v>
      </c>
    </row>
    <row r="99" spans="1:44" ht="27" customHeight="1" x14ac:dyDescent="0.25">
      <c r="A99" s="31">
        <v>2205080153</v>
      </c>
      <c r="B99" s="32" t="s">
        <v>142</v>
      </c>
      <c r="C99" s="33">
        <v>192198</v>
      </c>
      <c r="D99" s="34">
        <v>43</v>
      </c>
      <c r="E99" s="35">
        <v>27</v>
      </c>
      <c r="F99" s="37">
        <v>70</v>
      </c>
      <c r="G99" s="34">
        <v>35</v>
      </c>
      <c r="H99" s="35">
        <v>21</v>
      </c>
      <c r="I99" s="37">
        <v>56</v>
      </c>
      <c r="J99" s="34">
        <v>22</v>
      </c>
      <c r="K99" s="35">
        <v>22</v>
      </c>
      <c r="L99" s="38">
        <v>44</v>
      </c>
      <c r="M99" s="34">
        <v>36</v>
      </c>
      <c r="N99" s="35">
        <v>25</v>
      </c>
      <c r="O99" s="37">
        <v>61</v>
      </c>
      <c r="P99" s="34">
        <v>19</v>
      </c>
      <c r="Q99" s="35">
        <v>21</v>
      </c>
      <c r="R99" s="38">
        <v>40</v>
      </c>
      <c r="S99" s="34">
        <v>47</v>
      </c>
      <c r="T99" s="35">
        <v>20</v>
      </c>
      <c r="U99" s="37">
        <v>67</v>
      </c>
      <c r="V99" s="34">
        <v>21</v>
      </c>
      <c r="W99" s="35">
        <v>22</v>
      </c>
      <c r="X99" s="38">
        <v>43</v>
      </c>
      <c r="Y99" s="34">
        <v>42</v>
      </c>
      <c r="Z99" s="35">
        <v>23</v>
      </c>
      <c r="AA99" s="37">
        <v>65</v>
      </c>
      <c r="AB99" s="34">
        <v>14</v>
      </c>
      <c r="AC99" s="35">
        <v>22</v>
      </c>
      <c r="AD99" s="38">
        <v>36</v>
      </c>
      <c r="AE99" s="34">
        <v>69</v>
      </c>
      <c r="AF99" s="35">
        <v>67</v>
      </c>
      <c r="AG99" s="38">
        <v>136</v>
      </c>
      <c r="AH99" s="34">
        <v>22</v>
      </c>
      <c r="AI99" s="35">
        <v>22</v>
      </c>
      <c r="AJ99" s="38">
        <v>44</v>
      </c>
      <c r="AK99" s="40"/>
      <c r="AL99" s="35">
        <v>662</v>
      </c>
      <c r="AM99" s="41">
        <v>73.56</v>
      </c>
      <c r="AN99" s="42" t="s">
        <v>117</v>
      </c>
      <c r="AO99" s="43"/>
      <c r="AP99" s="43"/>
      <c r="AQ99" s="43"/>
      <c r="AR99" s="44" t="s">
        <v>36</v>
      </c>
    </row>
    <row r="100" spans="1:44" ht="27" customHeight="1" x14ac:dyDescent="0.25">
      <c r="A100" s="31">
        <v>2205080154</v>
      </c>
      <c r="B100" s="32" t="s">
        <v>143</v>
      </c>
      <c r="C100" s="33">
        <v>192199</v>
      </c>
      <c r="D100" s="34">
        <v>53</v>
      </c>
      <c r="E100" s="35">
        <v>28</v>
      </c>
      <c r="F100" s="37">
        <v>81</v>
      </c>
      <c r="G100" s="34">
        <v>49</v>
      </c>
      <c r="H100" s="35">
        <v>23</v>
      </c>
      <c r="I100" s="37">
        <v>75</v>
      </c>
      <c r="J100" s="34">
        <v>22</v>
      </c>
      <c r="K100" s="35">
        <v>22</v>
      </c>
      <c r="L100" s="38">
        <v>44</v>
      </c>
      <c r="M100" s="34">
        <v>41</v>
      </c>
      <c r="N100" s="35">
        <v>24</v>
      </c>
      <c r="O100" s="37">
        <v>65</v>
      </c>
      <c r="P100" s="34">
        <v>13</v>
      </c>
      <c r="Q100" s="35">
        <v>21</v>
      </c>
      <c r="R100" s="38">
        <v>34</v>
      </c>
      <c r="S100" s="34">
        <v>48</v>
      </c>
      <c r="T100" s="35">
        <v>21</v>
      </c>
      <c r="U100" s="37">
        <v>69</v>
      </c>
      <c r="V100" s="34">
        <v>22</v>
      </c>
      <c r="W100" s="35">
        <v>22</v>
      </c>
      <c r="X100" s="38">
        <v>44</v>
      </c>
      <c r="Y100" s="34">
        <v>53</v>
      </c>
      <c r="Z100" s="35">
        <v>23</v>
      </c>
      <c r="AA100" s="37">
        <v>76</v>
      </c>
      <c r="AB100" s="34">
        <v>14</v>
      </c>
      <c r="AC100" s="35">
        <v>23</v>
      </c>
      <c r="AD100" s="38">
        <v>37</v>
      </c>
      <c r="AE100" s="34">
        <v>70</v>
      </c>
      <c r="AF100" s="35">
        <v>69</v>
      </c>
      <c r="AG100" s="38">
        <v>139</v>
      </c>
      <c r="AH100" s="34">
        <v>22</v>
      </c>
      <c r="AI100" s="35">
        <v>22</v>
      </c>
      <c r="AJ100" s="38">
        <v>44</v>
      </c>
      <c r="AK100" s="40"/>
      <c r="AL100" s="35">
        <v>708</v>
      </c>
      <c r="AM100" s="41">
        <v>78.67</v>
      </c>
      <c r="AN100" s="42" t="s">
        <v>126</v>
      </c>
      <c r="AO100" s="43"/>
      <c r="AP100" s="43"/>
      <c r="AQ100" s="43"/>
      <c r="AR100" s="44" t="s">
        <v>36</v>
      </c>
    </row>
    <row r="101" spans="1:44" ht="27" customHeight="1" x14ac:dyDescent="0.25">
      <c r="A101" s="31">
        <v>2205080156</v>
      </c>
      <c r="B101" s="32" t="s">
        <v>144</v>
      </c>
      <c r="C101" s="33">
        <v>192200</v>
      </c>
      <c r="D101" s="34">
        <v>40</v>
      </c>
      <c r="E101" s="35">
        <v>28</v>
      </c>
      <c r="F101" s="37">
        <v>68</v>
      </c>
      <c r="G101" s="34">
        <v>55</v>
      </c>
      <c r="H101" s="35">
        <v>28</v>
      </c>
      <c r="I101" s="37">
        <v>83</v>
      </c>
      <c r="J101" s="34">
        <v>23</v>
      </c>
      <c r="K101" s="35">
        <v>22</v>
      </c>
      <c r="L101" s="38">
        <v>45</v>
      </c>
      <c r="M101" s="34">
        <v>42</v>
      </c>
      <c r="N101" s="35">
        <v>25</v>
      </c>
      <c r="O101" s="37">
        <v>67</v>
      </c>
      <c r="P101" s="34">
        <v>17</v>
      </c>
      <c r="Q101" s="35">
        <v>22</v>
      </c>
      <c r="R101" s="38">
        <v>39</v>
      </c>
      <c r="S101" s="34">
        <v>46</v>
      </c>
      <c r="T101" s="35">
        <v>23</v>
      </c>
      <c r="U101" s="37">
        <v>69</v>
      </c>
      <c r="V101" s="34">
        <v>22</v>
      </c>
      <c r="W101" s="35">
        <v>23</v>
      </c>
      <c r="X101" s="38">
        <v>45</v>
      </c>
      <c r="Y101" s="34">
        <v>64</v>
      </c>
      <c r="Z101" s="35">
        <v>28</v>
      </c>
      <c r="AA101" s="37">
        <v>92</v>
      </c>
      <c r="AB101" s="34">
        <v>16</v>
      </c>
      <c r="AC101" s="35">
        <v>23</v>
      </c>
      <c r="AD101" s="38">
        <v>39</v>
      </c>
      <c r="AE101" s="34">
        <v>68</v>
      </c>
      <c r="AF101" s="35">
        <v>68</v>
      </c>
      <c r="AG101" s="38">
        <v>136</v>
      </c>
      <c r="AH101" s="34">
        <v>22</v>
      </c>
      <c r="AI101" s="35">
        <v>22</v>
      </c>
      <c r="AJ101" s="38">
        <v>44</v>
      </c>
      <c r="AK101" s="40"/>
      <c r="AL101" s="35">
        <v>727</v>
      </c>
      <c r="AM101" s="41">
        <v>80.78</v>
      </c>
      <c r="AN101" s="42" t="s">
        <v>126</v>
      </c>
      <c r="AO101" s="43"/>
      <c r="AP101" s="43"/>
      <c r="AQ101" s="43"/>
      <c r="AR101" s="44" t="s">
        <v>29</v>
      </c>
    </row>
    <row r="102" spans="1:44" ht="27" customHeight="1" x14ac:dyDescent="0.25">
      <c r="A102" s="31">
        <v>2205080157</v>
      </c>
      <c r="B102" s="32" t="s">
        <v>145</v>
      </c>
      <c r="C102" s="33">
        <v>192201</v>
      </c>
      <c r="D102" s="34">
        <v>43</v>
      </c>
      <c r="E102" s="35">
        <v>27</v>
      </c>
      <c r="F102" s="37">
        <v>70</v>
      </c>
      <c r="G102" s="34">
        <v>50</v>
      </c>
      <c r="H102" s="35">
        <v>23</v>
      </c>
      <c r="I102" s="37">
        <v>73</v>
      </c>
      <c r="J102" s="34">
        <v>21</v>
      </c>
      <c r="K102" s="35">
        <v>22</v>
      </c>
      <c r="L102" s="38">
        <v>43</v>
      </c>
      <c r="M102" s="34">
        <v>39</v>
      </c>
      <c r="N102" s="35">
        <v>23</v>
      </c>
      <c r="O102" s="37">
        <v>62</v>
      </c>
      <c r="P102" s="34">
        <v>13</v>
      </c>
      <c r="Q102" s="35">
        <v>21</v>
      </c>
      <c r="R102" s="38">
        <v>34</v>
      </c>
      <c r="S102" s="34">
        <v>51</v>
      </c>
      <c r="T102" s="35">
        <v>22</v>
      </c>
      <c r="U102" s="37">
        <v>73</v>
      </c>
      <c r="V102" s="34">
        <v>21</v>
      </c>
      <c r="W102" s="35">
        <v>22</v>
      </c>
      <c r="X102" s="38">
        <v>43</v>
      </c>
      <c r="Y102" s="34">
        <v>51</v>
      </c>
      <c r="Z102" s="35">
        <v>21</v>
      </c>
      <c r="AA102" s="37">
        <v>72</v>
      </c>
      <c r="AB102" s="34">
        <v>15</v>
      </c>
      <c r="AC102" s="35">
        <v>21</v>
      </c>
      <c r="AD102" s="38">
        <v>36</v>
      </c>
      <c r="AE102" s="34">
        <v>68</v>
      </c>
      <c r="AF102" s="35">
        <v>64</v>
      </c>
      <c r="AG102" s="38">
        <v>132</v>
      </c>
      <c r="AH102" s="34">
        <v>20</v>
      </c>
      <c r="AI102" s="35">
        <v>19</v>
      </c>
      <c r="AJ102" s="38">
        <v>39</v>
      </c>
      <c r="AK102" s="40"/>
      <c r="AL102" s="35">
        <v>677</v>
      </c>
      <c r="AM102" s="41">
        <v>75.22</v>
      </c>
      <c r="AN102" s="42" t="s">
        <v>126</v>
      </c>
      <c r="AO102" s="43"/>
      <c r="AP102" s="43"/>
      <c r="AQ102" s="43"/>
      <c r="AR102" s="44" t="s">
        <v>29</v>
      </c>
    </row>
    <row r="103" spans="1:44" ht="27" customHeight="1" x14ac:dyDescent="0.25">
      <c r="A103" s="31">
        <v>2205080159</v>
      </c>
      <c r="B103" s="32" t="s">
        <v>146</v>
      </c>
      <c r="C103" s="33">
        <v>192202</v>
      </c>
      <c r="D103" s="34">
        <v>44</v>
      </c>
      <c r="E103" s="35">
        <v>27</v>
      </c>
      <c r="F103" s="37">
        <v>71</v>
      </c>
      <c r="G103" s="34">
        <v>39</v>
      </c>
      <c r="H103" s="35">
        <v>24</v>
      </c>
      <c r="I103" s="37">
        <v>63</v>
      </c>
      <c r="J103" s="34">
        <v>20</v>
      </c>
      <c r="K103" s="35">
        <v>22</v>
      </c>
      <c r="L103" s="38">
        <v>42</v>
      </c>
      <c r="M103" s="34">
        <v>39</v>
      </c>
      <c r="N103" s="35">
        <v>25</v>
      </c>
      <c r="O103" s="37">
        <v>64</v>
      </c>
      <c r="P103" s="34">
        <v>16</v>
      </c>
      <c r="Q103" s="35">
        <v>21</v>
      </c>
      <c r="R103" s="38">
        <v>37</v>
      </c>
      <c r="S103" s="34">
        <v>47</v>
      </c>
      <c r="T103" s="35">
        <v>24</v>
      </c>
      <c r="U103" s="37">
        <v>71</v>
      </c>
      <c r="V103" s="34">
        <v>21</v>
      </c>
      <c r="W103" s="35">
        <v>23</v>
      </c>
      <c r="X103" s="38">
        <v>44</v>
      </c>
      <c r="Y103" s="34">
        <v>40</v>
      </c>
      <c r="Z103" s="35">
        <v>22</v>
      </c>
      <c r="AA103" s="37">
        <v>62</v>
      </c>
      <c r="AB103" s="34">
        <v>15</v>
      </c>
      <c r="AC103" s="35">
        <v>22</v>
      </c>
      <c r="AD103" s="38">
        <v>37</v>
      </c>
      <c r="AE103" s="34">
        <v>69</v>
      </c>
      <c r="AF103" s="35">
        <v>68</v>
      </c>
      <c r="AG103" s="38">
        <v>137</v>
      </c>
      <c r="AH103" s="34">
        <v>22</v>
      </c>
      <c r="AI103" s="35">
        <v>22</v>
      </c>
      <c r="AJ103" s="38">
        <v>44</v>
      </c>
      <c r="AK103" s="40"/>
      <c r="AL103" s="35" t="s">
        <v>147</v>
      </c>
      <c r="AM103" s="41">
        <v>75</v>
      </c>
      <c r="AN103" s="42" t="s">
        <v>126</v>
      </c>
      <c r="AO103" s="43"/>
      <c r="AP103" s="43"/>
      <c r="AQ103" s="43"/>
      <c r="AR103" s="44" t="s">
        <v>29</v>
      </c>
    </row>
    <row r="104" spans="1:44" ht="27" customHeight="1" x14ac:dyDescent="0.25">
      <c r="A104" s="31">
        <v>2205080162</v>
      </c>
      <c r="B104" s="32" t="s">
        <v>148</v>
      </c>
      <c r="C104" s="33">
        <v>192203</v>
      </c>
      <c r="D104" s="34">
        <v>39</v>
      </c>
      <c r="E104" s="35">
        <v>27</v>
      </c>
      <c r="F104" s="37">
        <v>66</v>
      </c>
      <c r="G104" s="34">
        <v>38</v>
      </c>
      <c r="H104" s="35">
        <v>22</v>
      </c>
      <c r="I104" s="37">
        <v>60</v>
      </c>
      <c r="J104" s="34">
        <v>22</v>
      </c>
      <c r="K104" s="35">
        <v>22</v>
      </c>
      <c r="L104" s="38">
        <v>44</v>
      </c>
      <c r="M104" s="34">
        <v>37</v>
      </c>
      <c r="N104" s="35">
        <v>23</v>
      </c>
      <c r="O104" s="37">
        <v>60</v>
      </c>
      <c r="P104" s="34">
        <v>18</v>
      </c>
      <c r="Q104" s="35">
        <v>22</v>
      </c>
      <c r="R104" s="38">
        <v>40</v>
      </c>
      <c r="S104" s="34">
        <v>44</v>
      </c>
      <c r="T104" s="35">
        <v>21</v>
      </c>
      <c r="U104" s="37">
        <v>65</v>
      </c>
      <c r="V104" s="34">
        <v>22</v>
      </c>
      <c r="W104" s="35">
        <v>23</v>
      </c>
      <c r="X104" s="38">
        <v>45</v>
      </c>
      <c r="Y104" s="34">
        <v>51</v>
      </c>
      <c r="Z104" s="35">
        <v>22</v>
      </c>
      <c r="AA104" s="37">
        <v>73</v>
      </c>
      <c r="AB104" s="34">
        <v>16</v>
      </c>
      <c r="AC104" s="35">
        <v>22</v>
      </c>
      <c r="AD104" s="38">
        <v>38</v>
      </c>
      <c r="AE104" s="34">
        <v>73</v>
      </c>
      <c r="AF104" s="35">
        <v>65</v>
      </c>
      <c r="AG104" s="38">
        <v>138</v>
      </c>
      <c r="AH104" s="34">
        <v>22</v>
      </c>
      <c r="AI104" s="35">
        <v>22</v>
      </c>
      <c r="AJ104" s="38">
        <v>44</v>
      </c>
      <c r="AK104" s="40"/>
      <c r="AL104" s="35" t="s">
        <v>149</v>
      </c>
      <c r="AM104" s="41">
        <v>75</v>
      </c>
      <c r="AN104" s="42" t="s">
        <v>126</v>
      </c>
      <c r="AO104" s="43"/>
      <c r="AP104" s="43"/>
      <c r="AQ104" s="43"/>
      <c r="AR104" s="44" t="s">
        <v>29</v>
      </c>
    </row>
    <row r="105" spans="1:44" ht="27" customHeight="1" x14ac:dyDescent="0.25">
      <c r="A105" s="31">
        <v>2205080165</v>
      </c>
      <c r="B105" s="32" t="s">
        <v>150</v>
      </c>
      <c r="C105" s="33">
        <v>192204</v>
      </c>
      <c r="D105" s="34">
        <v>40</v>
      </c>
      <c r="E105" s="35">
        <v>27</v>
      </c>
      <c r="F105" s="37">
        <v>67</v>
      </c>
      <c r="G105" s="34">
        <v>48</v>
      </c>
      <c r="H105" s="35">
        <v>28</v>
      </c>
      <c r="I105" s="37">
        <v>76</v>
      </c>
      <c r="J105" s="34">
        <v>22</v>
      </c>
      <c r="K105" s="35">
        <v>23</v>
      </c>
      <c r="L105" s="38">
        <v>45</v>
      </c>
      <c r="M105" s="34">
        <v>38</v>
      </c>
      <c r="N105" s="35">
        <v>23</v>
      </c>
      <c r="O105" s="37">
        <v>61</v>
      </c>
      <c r="P105" s="34">
        <v>19</v>
      </c>
      <c r="Q105" s="35">
        <v>22</v>
      </c>
      <c r="R105" s="38">
        <v>41</v>
      </c>
      <c r="S105" s="34">
        <v>57</v>
      </c>
      <c r="T105" s="35">
        <v>27</v>
      </c>
      <c r="U105" s="37">
        <v>84</v>
      </c>
      <c r="V105" s="34">
        <v>22</v>
      </c>
      <c r="W105" s="35">
        <v>23</v>
      </c>
      <c r="X105" s="38">
        <v>45</v>
      </c>
      <c r="Y105" s="34">
        <v>48</v>
      </c>
      <c r="Z105" s="35">
        <v>25</v>
      </c>
      <c r="AA105" s="37">
        <v>73</v>
      </c>
      <c r="AB105" s="34">
        <v>15</v>
      </c>
      <c r="AC105" s="35">
        <v>23</v>
      </c>
      <c r="AD105" s="38">
        <v>38</v>
      </c>
      <c r="AE105" s="34">
        <v>65</v>
      </c>
      <c r="AF105" s="35">
        <v>68</v>
      </c>
      <c r="AG105" s="38">
        <v>133</v>
      </c>
      <c r="AH105" s="34">
        <v>22</v>
      </c>
      <c r="AI105" s="35">
        <v>23</v>
      </c>
      <c r="AJ105" s="38">
        <v>45</v>
      </c>
      <c r="AK105" s="40"/>
      <c r="AL105" s="35">
        <v>708</v>
      </c>
      <c r="AM105" s="41">
        <v>78.67</v>
      </c>
      <c r="AN105" s="42" t="s">
        <v>126</v>
      </c>
      <c r="AO105" s="43"/>
      <c r="AP105" s="43"/>
      <c r="AQ105" s="43"/>
      <c r="AR105" s="44" t="s">
        <v>36</v>
      </c>
    </row>
    <row r="106" spans="1:44" ht="27" customHeight="1" x14ac:dyDescent="0.25">
      <c r="A106" s="31">
        <v>2205080166</v>
      </c>
      <c r="B106" s="32" t="s">
        <v>151</v>
      </c>
      <c r="C106" s="33">
        <v>192205</v>
      </c>
      <c r="D106" s="34">
        <v>41</v>
      </c>
      <c r="E106" s="35">
        <v>25</v>
      </c>
      <c r="F106" s="37">
        <v>66</v>
      </c>
      <c r="G106" s="34">
        <v>32</v>
      </c>
      <c r="H106" s="35">
        <v>16</v>
      </c>
      <c r="I106" s="37">
        <v>48</v>
      </c>
      <c r="J106" s="34">
        <v>21</v>
      </c>
      <c r="K106" s="35">
        <v>21</v>
      </c>
      <c r="L106" s="38">
        <v>42</v>
      </c>
      <c r="M106" s="34">
        <v>44</v>
      </c>
      <c r="N106" s="35">
        <v>23</v>
      </c>
      <c r="O106" s="37">
        <v>67</v>
      </c>
      <c r="P106" s="34">
        <v>15</v>
      </c>
      <c r="Q106" s="35">
        <v>18</v>
      </c>
      <c r="R106" s="38">
        <v>33</v>
      </c>
      <c r="S106" s="34">
        <v>46</v>
      </c>
      <c r="T106" s="35">
        <v>16</v>
      </c>
      <c r="U106" s="37">
        <v>62</v>
      </c>
      <c r="V106" s="34">
        <v>21</v>
      </c>
      <c r="W106" s="35">
        <v>22</v>
      </c>
      <c r="X106" s="38">
        <v>43</v>
      </c>
      <c r="Y106" s="34">
        <v>52</v>
      </c>
      <c r="Z106" s="35">
        <v>21</v>
      </c>
      <c r="AA106" s="37">
        <v>73</v>
      </c>
      <c r="AB106" s="34">
        <v>14</v>
      </c>
      <c r="AC106" s="35">
        <v>22</v>
      </c>
      <c r="AD106" s="38">
        <v>36</v>
      </c>
      <c r="AE106" s="34">
        <v>64</v>
      </c>
      <c r="AF106" s="35">
        <v>64</v>
      </c>
      <c r="AG106" s="38">
        <v>128</v>
      </c>
      <c r="AH106" s="34">
        <v>20</v>
      </c>
      <c r="AI106" s="35">
        <v>19</v>
      </c>
      <c r="AJ106" s="38">
        <v>39</v>
      </c>
      <c r="AK106" s="40"/>
      <c r="AL106" s="35">
        <v>637</v>
      </c>
      <c r="AM106" s="41">
        <v>70.78</v>
      </c>
      <c r="AN106" s="42" t="s">
        <v>117</v>
      </c>
      <c r="AO106" s="43"/>
      <c r="AP106" s="43"/>
      <c r="AQ106" s="43"/>
      <c r="AR106" s="44" t="s">
        <v>36</v>
      </c>
    </row>
    <row r="107" spans="1:44" ht="27" customHeight="1" x14ac:dyDescent="0.25">
      <c r="A107" s="31">
        <v>2205080167</v>
      </c>
      <c r="B107" s="32" t="s">
        <v>152</v>
      </c>
      <c r="C107" s="33">
        <v>192206</v>
      </c>
      <c r="D107" s="34">
        <v>40</v>
      </c>
      <c r="E107" s="35">
        <v>27</v>
      </c>
      <c r="F107" s="37">
        <v>67</v>
      </c>
      <c r="G107" s="34">
        <v>52</v>
      </c>
      <c r="H107" s="35">
        <v>21</v>
      </c>
      <c r="I107" s="37">
        <v>73</v>
      </c>
      <c r="J107" s="34">
        <v>20</v>
      </c>
      <c r="K107" s="35">
        <v>21</v>
      </c>
      <c r="L107" s="38">
        <v>41</v>
      </c>
      <c r="M107" s="34">
        <v>38</v>
      </c>
      <c r="N107" s="35">
        <v>24</v>
      </c>
      <c r="O107" s="37">
        <v>62</v>
      </c>
      <c r="P107" s="34">
        <v>16</v>
      </c>
      <c r="Q107" s="35">
        <v>19</v>
      </c>
      <c r="R107" s="38">
        <v>35</v>
      </c>
      <c r="S107" s="34">
        <v>50</v>
      </c>
      <c r="T107" s="35">
        <v>20</v>
      </c>
      <c r="U107" s="37">
        <v>70</v>
      </c>
      <c r="V107" s="34">
        <v>21</v>
      </c>
      <c r="W107" s="35">
        <v>22</v>
      </c>
      <c r="X107" s="38">
        <v>43</v>
      </c>
      <c r="Y107" s="34">
        <v>55</v>
      </c>
      <c r="Z107" s="35">
        <v>22</v>
      </c>
      <c r="AA107" s="37">
        <v>77</v>
      </c>
      <c r="AB107" s="34">
        <v>15</v>
      </c>
      <c r="AC107" s="35">
        <v>22</v>
      </c>
      <c r="AD107" s="38">
        <v>37</v>
      </c>
      <c r="AE107" s="34">
        <v>68</v>
      </c>
      <c r="AF107" s="35">
        <v>66</v>
      </c>
      <c r="AG107" s="38">
        <v>134</v>
      </c>
      <c r="AH107" s="34">
        <v>19</v>
      </c>
      <c r="AI107" s="35">
        <v>19</v>
      </c>
      <c r="AJ107" s="38">
        <v>38</v>
      </c>
      <c r="AK107" s="40"/>
      <c r="AL107" s="35">
        <v>677</v>
      </c>
      <c r="AM107" s="41">
        <v>75.22</v>
      </c>
      <c r="AN107" s="42" t="s">
        <v>126</v>
      </c>
      <c r="AO107" s="43"/>
      <c r="AP107" s="43"/>
      <c r="AQ107" s="43"/>
      <c r="AR107" s="44" t="s">
        <v>36</v>
      </c>
    </row>
    <row r="108" spans="1:44" ht="27" customHeight="1" x14ac:dyDescent="0.25">
      <c r="A108" s="31">
        <v>2205080169</v>
      </c>
      <c r="B108" s="32" t="s">
        <v>153</v>
      </c>
      <c r="C108" s="33">
        <v>192207</v>
      </c>
      <c r="D108" s="34">
        <v>42</v>
      </c>
      <c r="E108" s="35">
        <v>26</v>
      </c>
      <c r="F108" s="37">
        <v>68</v>
      </c>
      <c r="G108" s="34">
        <v>46</v>
      </c>
      <c r="H108" s="35">
        <v>26</v>
      </c>
      <c r="I108" s="37">
        <v>72</v>
      </c>
      <c r="J108" s="34">
        <v>22</v>
      </c>
      <c r="K108" s="35">
        <v>23</v>
      </c>
      <c r="L108" s="38">
        <v>45</v>
      </c>
      <c r="M108" s="34">
        <v>33</v>
      </c>
      <c r="N108" s="35">
        <v>24</v>
      </c>
      <c r="O108" s="37">
        <v>57</v>
      </c>
      <c r="P108" s="34">
        <v>18</v>
      </c>
      <c r="Q108" s="35">
        <v>22</v>
      </c>
      <c r="R108" s="38">
        <v>40</v>
      </c>
      <c r="S108" s="34">
        <v>59</v>
      </c>
      <c r="T108" s="35">
        <v>20</v>
      </c>
      <c r="U108" s="37">
        <v>79</v>
      </c>
      <c r="V108" s="34">
        <v>22</v>
      </c>
      <c r="W108" s="35">
        <v>23</v>
      </c>
      <c r="X108" s="38">
        <v>45</v>
      </c>
      <c r="Y108" s="34">
        <v>64</v>
      </c>
      <c r="Z108" s="35">
        <v>23</v>
      </c>
      <c r="AA108" s="37">
        <v>87</v>
      </c>
      <c r="AB108" s="34">
        <v>15</v>
      </c>
      <c r="AC108" s="35">
        <v>22</v>
      </c>
      <c r="AD108" s="38">
        <v>37</v>
      </c>
      <c r="AE108" s="34">
        <v>67</v>
      </c>
      <c r="AF108" s="35">
        <v>65</v>
      </c>
      <c r="AG108" s="38">
        <v>132</v>
      </c>
      <c r="AH108" s="34">
        <v>22</v>
      </c>
      <c r="AI108" s="35">
        <v>23</v>
      </c>
      <c r="AJ108" s="38">
        <v>45</v>
      </c>
      <c r="AK108" s="40"/>
      <c r="AL108" s="35">
        <v>707</v>
      </c>
      <c r="AM108" s="41">
        <v>78.56</v>
      </c>
      <c r="AN108" s="42" t="s">
        <v>126</v>
      </c>
      <c r="AO108" s="43"/>
      <c r="AP108" s="43"/>
      <c r="AQ108" s="43"/>
      <c r="AR108" s="44" t="s">
        <v>29</v>
      </c>
    </row>
    <row r="109" spans="1:44" ht="27" customHeight="1" x14ac:dyDescent="0.25">
      <c r="A109" s="31">
        <v>2205080170</v>
      </c>
      <c r="B109" s="32" t="s">
        <v>154</v>
      </c>
      <c r="C109" s="33">
        <v>192208</v>
      </c>
      <c r="D109" s="34">
        <v>49</v>
      </c>
      <c r="E109" s="35">
        <v>29</v>
      </c>
      <c r="F109" s="37">
        <v>78</v>
      </c>
      <c r="G109" s="34">
        <v>58</v>
      </c>
      <c r="H109" s="35">
        <v>28</v>
      </c>
      <c r="I109" s="37">
        <v>86</v>
      </c>
      <c r="J109" s="34">
        <v>23</v>
      </c>
      <c r="K109" s="35">
        <v>23</v>
      </c>
      <c r="L109" s="38">
        <v>46</v>
      </c>
      <c r="M109" s="34">
        <v>44</v>
      </c>
      <c r="N109" s="35">
        <v>24</v>
      </c>
      <c r="O109" s="37">
        <v>68</v>
      </c>
      <c r="P109" s="34">
        <v>18</v>
      </c>
      <c r="Q109" s="35">
        <v>23</v>
      </c>
      <c r="R109" s="38">
        <v>41</v>
      </c>
      <c r="S109" s="34">
        <v>53</v>
      </c>
      <c r="T109" s="35">
        <v>24</v>
      </c>
      <c r="U109" s="37">
        <v>77</v>
      </c>
      <c r="V109" s="34">
        <v>22</v>
      </c>
      <c r="W109" s="35">
        <v>23</v>
      </c>
      <c r="X109" s="38">
        <v>45</v>
      </c>
      <c r="Y109" s="34">
        <v>53</v>
      </c>
      <c r="Z109" s="35">
        <v>25</v>
      </c>
      <c r="AA109" s="37">
        <v>78</v>
      </c>
      <c r="AB109" s="34">
        <v>18</v>
      </c>
      <c r="AC109" s="35">
        <v>23</v>
      </c>
      <c r="AD109" s="38">
        <v>41</v>
      </c>
      <c r="AE109" s="34">
        <v>69</v>
      </c>
      <c r="AF109" s="35">
        <v>66</v>
      </c>
      <c r="AG109" s="38">
        <v>135</v>
      </c>
      <c r="AH109" s="34">
        <v>22</v>
      </c>
      <c r="AI109" s="35">
        <v>23</v>
      </c>
      <c r="AJ109" s="38">
        <v>45</v>
      </c>
      <c r="AK109" s="40"/>
      <c r="AL109" s="35">
        <v>740</v>
      </c>
      <c r="AM109" s="41">
        <v>82.22</v>
      </c>
      <c r="AN109" s="42" t="s">
        <v>126</v>
      </c>
      <c r="AO109" s="43"/>
      <c r="AP109" s="43"/>
      <c r="AQ109" s="43"/>
      <c r="AR109" s="44" t="s">
        <v>29</v>
      </c>
    </row>
    <row r="110" spans="1:44" ht="27" customHeight="1" x14ac:dyDescent="0.25">
      <c r="A110" s="31">
        <v>2205080171</v>
      </c>
      <c r="B110" s="32" t="s">
        <v>155</v>
      </c>
      <c r="C110" s="33">
        <v>192209</v>
      </c>
      <c r="D110" s="34">
        <v>39</v>
      </c>
      <c r="E110" s="35">
        <v>29</v>
      </c>
      <c r="F110" s="37">
        <v>68</v>
      </c>
      <c r="G110" s="34">
        <v>30</v>
      </c>
      <c r="H110" s="35">
        <v>18</v>
      </c>
      <c r="I110" s="37">
        <v>48</v>
      </c>
      <c r="J110" s="34">
        <v>21</v>
      </c>
      <c r="K110" s="35">
        <v>20</v>
      </c>
      <c r="L110" s="38">
        <v>41</v>
      </c>
      <c r="M110" s="34">
        <v>30</v>
      </c>
      <c r="N110" s="35">
        <v>22</v>
      </c>
      <c r="O110" s="37">
        <v>52</v>
      </c>
      <c r="P110" s="34">
        <v>16</v>
      </c>
      <c r="Q110" s="35">
        <v>19</v>
      </c>
      <c r="R110" s="38">
        <v>35</v>
      </c>
      <c r="S110" s="34">
        <v>50</v>
      </c>
      <c r="T110" s="35">
        <v>19</v>
      </c>
      <c r="U110" s="37">
        <v>69</v>
      </c>
      <c r="V110" s="34">
        <v>21</v>
      </c>
      <c r="W110" s="35">
        <v>22</v>
      </c>
      <c r="X110" s="38">
        <v>43</v>
      </c>
      <c r="Y110" s="34">
        <v>41</v>
      </c>
      <c r="Z110" s="35">
        <v>18</v>
      </c>
      <c r="AA110" s="37">
        <v>59</v>
      </c>
      <c r="AB110" s="34">
        <v>15</v>
      </c>
      <c r="AC110" s="35">
        <v>22</v>
      </c>
      <c r="AD110" s="38">
        <v>37</v>
      </c>
      <c r="AE110" s="34">
        <v>64</v>
      </c>
      <c r="AF110" s="35">
        <v>62</v>
      </c>
      <c r="AG110" s="38">
        <v>126</v>
      </c>
      <c r="AH110" s="34">
        <v>22</v>
      </c>
      <c r="AI110" s="35">
        <v>22</v>
      </c>
      <c r="AJ110" s="38">
        <v>44</v>
      </c>
      <c r="AK110" s="40"/>
      <c r="AL110" s="35">
        <v>622</v>
      </c>
      <c r="AM110" s="41">
        <v>69.11</v>
      </c>
      <c r="AN110" s="42" t="s">
        <v>117</v>
      </c>
      <c r="AO110" s="43"/>
      <c r="AP110" s="43"/>
      <c r="AQ110" s="43"/>
      <c r="AR110" s="44" t="s">
        <v>36</v>
      </c>
    </row>
    <row r="111" spans="1:44" ht="27" customHeight="1" x14ac:dyDescent="0.25">
      <c r="A111" s="31">
        <v>2205080244</v>
      </c>
      <c r="B111" s="32" t="s">
        <v>156</v>
      </c>
      <c r="C111" s="33">
        <v>192210</v>
      </c>
      <c r="D111" s="34">
        <v>44</v>
      </c>
      <c r="E111" s="35">
        <v>27</v>
      </c>
      <c r="F111" s="37">
        <v>71</v>
      </c>
      <c r="G111" s="34">
        <v>42</v>
      </c>
      <c r="H111" s="35">
        <v>19</v>
      </c>
      <c r="I111" s="37">
        <v>61</v>
      </c>
      <c r="J111" s="34">
        <v>19</v>
      </c>
      <c r="K111" s="35">
        <v>20</v>
      </c>
      <c r="L111" s="38">
        <v>39</v>
      </c>
      <c r="M111" s="34">
        <v>40</v>
      </c>
      <c r="N111" s="35">
        <v>22</v>
      </c>
      <c r="O111" s="37">
        <v>62</v>
      </c>
      <c r="P111" s="34">
        <v>21</v>
      </c>
      <c r="Q111" s="35">
        <v>19</v>
      </c>
      <c r="R111" s="38">
        <v>40</v>
      </c>
      <c r="S111" s="34">
        <v>45</v>
      </c>
      <c r="T111" s="35">
        <v>18</v>
      </c>
      <c r="U111" s="37">
        <v>63</v>
      </c>
      <c r="V111" s="34">
        <v>22</v>
      </c>
      <c r="W111" s="35">
        <v>22</v>
      </c>
      <c r="X111" s="38">
        <v>44</v>
      </c>
      <c r="Y111" s="34">
        <v>35</v>
      </c>
      <c r="Z111" s="35">
        <v>17</v>
      </c>
      <c r="AA111" s="37">
        <v>52</v>
      </c>
      <c r="AB111" s="34">
        <v>20</v>
      </c>
      <c r="AC111" s="35">
        <v>21</v>
      </c>
      <c r="AD111" s="38">
        <v>41</v>
      </c>
      <c r="AE111" s="34">
        <v>72</v>
      </c>
      <c r="AF111" s="35">
        <v>67</v>
      </c>
      <c r="AG111" s="38">
        <v>139</v>
      </c>
      <c r="AH111" s="34">
        <v>22</v>
      </c>
      <c r="AI111" s="35">
        <v>22</v>
      </c>
      <c r="AJ111" s="38">
        <v>44</v>
      </c>
      <c r="AK111" s="40"/>
      <c r="AL111" s="35">
        <v>656</v>
      </c>
      <c r="AM111" s="41">
        <v>72.89</v>
      </c>
      <c r="AN111" s="42" t="s">
        <v>117</v>
      </c>
      <c r="AO111" s="43"/>
      <c r="AP111" s="43"/>
      <c r="AQ111" s="43"/>
      <c r="AR111" s="44" t="s">
        <v>36</v>
      </c>
    </row>
    <row r="112" spans="1:44" ht="27" customHeight="1" x14ac:dyDescent="0.25">
      <c r="A112" s="31">
        <v>2205080271</v>
      </c>
      <c r="B112" s="32" t="s">
        <v>157</v>
      </c>
      <c r="C112" s="33">
        <v>192211</v>
      </c>
      <c r="D112" s="34">
        <v>44</v>
      </c>
      <c r="E112" s="35">
        <v>28</v>
      </c>
      <c r="F112" s="37">
        <v>72</v>
      </c>
      <c r="G112" s="34">
        <v>58</v>
      </c>
      <c r="H112" s="35">
        <v>28</v>
      </c>
      <c r="I112" s="37">
        <v>86</v>
      </c>
      <c r="J112" s="34">
        <v>23</v>
      </c>
      <c r="K112" s="35">
        <v>23</v>
      </c>
      <c r="L112" s="38">
        <v>46</v>
      </c>
      <c r="M112" s="34">
        <v>45</v>
      </c>
      <c r="N112" s="35">
        <v>23</v>
      </c>
      <c r="O112" s="37">
        <v>68</v>
      </c>
      <c r="P112" s="34">
        <v>18</v>
      </c>
      <c r="Q112" s="35">
        <v>22</v>
      </c>
      <c r="R112" s="38">
        <v>40</v>
      </c>
      <c r="S112" s="34">
        <v>55</v>
      </c>
      <c r="T112" s="35">
        <v>23</v>
      </c>
      <c r="U112" s="37">
        <v>78</v>
      </c>
      <c r="V112" s="34">
        <v>22</v>
      </c>
      <c r="W112" s="35">
        <v>23</v>
      </c>
      <c r="X112" s="38">
        <v>45</v>
      </c>
      <c r="Y112" s="34">
        <v>58</v>
      </c>
      <c r="Z112" s="35">
        <v>24</v>
      </c>
      <c r="AA112" s="37">
        <v>82</v>
      </c>
      <c r="AB112" s="34">
        <v>15</v>
      </c>
      <c r="AC112" s="35">
        <v>23</v>
      </c>
      <c r="AD112" s="38">
        <v>38</v>
      </c>
      <c r="AE112" s="34">
        <v>65</v>
      </c>
      <c r="AF112" s="35">
        <v>69</v>
      </c>
      <c r="AG112" s="38">
        <v>134</v>
      </c>
      <c r="AH112" s="34">
        <v>23</v>
      </c>
      <c r="AI112" s="35">
        <v>22</v>
      </c>
      <c r="AJ112" s="38">
        <v>45</v>
      </c>
      <c r="AK112" s="40"/>
      <c r="AL112" s="35">
        <v>734</v>
      </c>
      <c r="AM112" s="41">
        <v>81.56</v>
      </c>
      <c r="AN112" s="42" t="s">
        <v>126</v>
      </c>
      <c r="AO112" s="43"/>
      <c r="AP112" s="43"/>
      <c r="AQ112" s="43"/>
      <c r="AR112" s="44" t="s">
        <v>29</v>
      </c>
    </row>
    <row r="113" spans="1:44" ht="27" customHeight="1" x14ac:dyDescent="0.25">
      <c r="A113" s="31">
        <v>23211390237</v>
      </c>
      <c r="B113" s="32" t="s">
        <v>158</v>
      </c>
      <c r="C113" s="33">
        <v>192213</v>
      </c>
      <c r="D113" s="34">
        <v>31</v>
      </c>
      <c r="E113" s="35">
        <v>28</v>
      </c>
      <c r="F113" s="37">
        <v>59</v>
      </c>
      <c r="G113" s="34">
        <v>38</v>
      </c>
      <c r="H113" s="35">
        <v>26</v>
      </c>
      <c r="I113" s="37">
        <v>64</v>
      </c>
      <c r="J113" s="34">
        <v>23</v>
      </c>
      <c r="K113" s="35">
        <v>21</v>
      </c>
      <c r="L113" s="38">
        <v>44</v>
      </c>
      <c r="M113" s="34" t="s">
        <v>33</v>
      </c>
      <c r="N113" s="35">
        <v>25</v>
      </c>
      <c r="O113" s="37" t="s">
        <v>159</v>
      </c>
      <c r="P113" s="34">
        <v>19</v>
      </c>
      <c r="Q113" s="35">
        <v>22</v>
      </c>
      <c r="R113" s="38">
        <v>41</v>
      </c>
      <c r="S113" s="34">
        <v>47</v>
      </c>
      <c r="T113" s="35">
        <v>22</v>
      </c>
      <c r="U113" s="37">
        <v>69</v>
      </c>
      <c r="V113" s="34">
        <v>22</v>
      </c>
      <c r="W113" s="35">
        <v>23</v>
      </c>
      <c r="X113" s="38">
        <v>45</v>
      </c>
      <c r="Y113" s="34">
        <v>28</v>
      </c>
      <c r="Z113" s="35">
        <v>25</v>
      </c>
      <c r="AA113" s="37">
        <v>53</v>
      </c>
      <c r="AB113" s="34">
        <v>14</v>
      </c>
      <c r="AC113" s="35">
        <v>22</v>
      </c>
      <c r="AD113" s="38">
        <v>36</v>
      </c>
      <c r="AE113" s="34">
        <v>73</v>
      </c>
      <c r="AF113" s="35">
        <v>68</v>
      </c>
      <c r="AG113" s="38">
        <v>141</v>
      </c>
      <c r="AH113" s="34">
        <v>20</v>
      </c>
      <c r="AI113" s="35">
        <v>20</v>
      </c>
      <c r="AJ113" s="38">
        <v>40</v>
      </c>
      <c r="AK113" s="40"/>
      <c r="AL113" s="35">
        <v>638</v>
      </c>
      <c r="AM113" s="41">
        <v>70.89</v>
      </c>
      <c r="AN113" s="42" t="s">
        <v>160</v>
      </c>
      <c r="AO113" s="55"/>
      <c r="AP113" s="56"/>
      <c r="AQ113" s="56"/>
      <c r="AR113" s="44" t="s">
        <v>36</v>
      </c>
    </row>
    <row r="114" spans="1:44" ht="27" customHeight="1" x14ac:dyDescent="0.25">
      <c r="A114" s="31">
        <v>23211390239</v>
      </c>
      <c r="B114" s="32" t="s">
        <v>161</v>
      </c>
      <c r="C114" s="33">
        <v>192214</v>
      </c>
      <c r="D114" s="34">
        <v>41</v>
      </c>
      <c r="E114" s="35">
        <v>28</v>
      </c>
      <c r="F114" s="37">
        <v>69</v>
      </c>
      <c r="G114" s="34">
        <v>54</v>
      </c>
      <c r="H114" s="35">
        <v>25</v>
      </c>
      <c r="I114" s="37">
        <v>79</v>
      </c>
      <c r="J114" s="34">
        <v>22</v>
      </c>
      <c r="K114" s="35">
        <v>22</v>
      </c>
      <c r="L114" s="38">
        <v>44</v>
      </c>
      <c r="M114" s="34">
        <v>38</v>
      </c>
      <c r="N114" s="35">
        <v>25</v>
      </c>
      <c r="O114" s="37">
        <v>63</v>
      </c>
      <c r="P114" s="34">
        <v>17</v>
      </c>
      <c r="Q114" s="35">
        <v>22</v>
      </c>
      <c r="R114" s="38">
        <v>39</v>
      </c>
      <c r="S114" s="34">
        <v>53</v>
      </c>
      <c r="T114" s="35">
        <v>20</v>
      </c>
      <c r="U114" s="37">
        <v>73</v>
      </c>
      <c r="V114" s="34">
        <v>22</v>
      </c>
      <c r="W114" s="35">
        <v>22</v>
      </c>
      <c r="X114" s="38">
        <v>44</v>
      </c>
      <c r="Y114" s="34">
        <v>54</v>
      </c>
      <c r="Z114" s="35">
        <v>23</v>
      </c>
      <c r="AA114" s="37">
        <v>77</v>
      </c>
      <c r="AB114" s="34">
        <v>13</v>
      </c>
      <c r="AC114" s="35">
        <v>23</v>
      </c>
      <c r="AD114" s="38">
        <v>36</v>
      </c>
      <c r="AE114" s="34">
        <v>68</v>
      </c>
      <c r="AF114" s="35">
        <v>70</v>
      </c>
      <c r="AG114" s="38">
        <v>138</v>
      </c>
      <c r="AH114" s="34">
        <v>22</v>
      </c>
      <c r="AI114" s="35">
        <v>22</v>
      </c>
      <c r="AJ114" s="38">
        <v>44</v>
      </c>
      <c r="AK114" s="40"/>
      <c r="AL114" s="35">
        <v>706</v>
      </c>
      <c r="AM114" s="41">
        <v>78.44</v>
      </c>
      <c r="AN114" s="42" t="s">
        <v>126</v>
      </c>
      <c r="AO114" s="43"/>
      <c r="AP114" s="43"/>
      <c r="AQ114" s="43"/>
      <c r="AR114" s="44" t="s">
        <v>29</v>
      </c>
    </row>
    <row r="115" spans="1:44" ht="27" customHeight="1" x14ac:dyDescent="0.25">
      <c r="A115" s="31">
        <v>23211390240</v>
      </c>
      <c r="B115" s="32" t="s">
        <v>162</v>
      </c>
      <c r="C115" s="33">
        <v>192215</v>
      </c>
      <c r="D115" s="34">
        <v>46</v>
      </c>
      <c r="E115" s="35">
        <v>30</v>
      </c>
      <c r="F115" s="37">
        <v>76</v>
      </c>
      <c r="G115" s="34">
        <v>58</v>
      </c>
      <c r="H115" s="35">
        <v>27</v>
      </c>
      <c r="I115" s="37">
        <v>85</v>
      </c>
      <c r="J115" s="34">
        <v>23</v>
      </c>
      <c r="K115" s="35">
        <v>23</v>
      </c>
      <c r="L115" s="38">
        <v>46</v>
      </c>
      <c r="M115" s="34">
        <v>42</v>
      </c>
      <c r="N115" s="35">
        <v>24</v>
      </c>
      <c r="O115" s="37">
        <v>66</v>
      </c>
      <c r="P115" s="34">
        <v>17</v>
      </c>
      <c r="Q115" s="35">
        <v>22</v>
      </c>
      <c r="R115" s="38">
        <v>39</v>
      </c>
      <c r="S115" s="34">
        <v>61</v>
      </c>
      <c r="T115" s="35">
        <v>27</v>
      </c>
      <c r="U115" s="37">
        <v>88</v>
      </c>
      <c r="V115" s="34">
        <v>23</v>
      </c>
      <c r="W115" s="35">
        <v>23</v>
      </c>
      <c r="X115" s="38">
        <v>46</v>
      </c>
      <c r="Y115" s="34">
        <v>64</v>
      </c>
      <c r="Z115" s="35">
        <v>28</v>
      </c>
      <c r="AA115" s="37">
        <v>92</v>
      </c>
      <c r="AB115" s="34">
        <v>13</v>
      </c>
      <c r="AC115" s="35">
        <v>23</v>
      </c>
      <c r="AD115" s="38">
        <v>36</v>
      </c>
      <c r="AE115" s="34">
        <v>72</v>
      </c>
      <c r="AF115" s="35">
        <v>72</v>
      </c>
      <c r="AG115" s="38">
        <v>144</v>
      </c>
      <c r="AH115" s="34">
        <v>22</v>
      </c>
      <c r="AI115" s="35">
        <v>22</v>
      </c>
      <c r="AJ115" s="38">
        <v>44</v>
      </c>
      <c r="AK115" s="40"/>
      <c r="AL115" s="35">
        <v>762</v>
      </c>
      <c r="AM115" s="41">
        <v>84.67</v>
      </c>
      <c r="AN115" s="42" t="s">
        <v>126</v>
      </c>
      <c r="AO115" s="55"/>
      <c r="AP115" s="56"/>
      <c r="AQ115" s="56"/>
      <c r="AR115" s="44" t="s">
        <v>29</v>
      </c>
    </row>
    <row r="116" spans="1:44" ht="27" customHeight="1" x14ac:dyDescent="0.25">
      <c r="A116" s="31">
        <v>23211390241</v>
      </c>
      <c r="B116" s="32" t="s">
        <v>163</v>
      </c>
      <c r="C116" s="33">
        <v>192216</v>
      </c>
      <c r="D116" s="34">
        <v>59</v>
      </c>
      <c r="E116" s="35">
        <v>28</v>
      </c>
      <c r="F116" s="37">
        <v>87</v>
      </c>
      <c r="G116" s="34">
        <v>51</v>
      </c>
      <c r="H116" s="35">
        <v>28</v>
      </c>
      <c r="I116" s="37">
        <v>79</v>
      </c>
      <c r="J116" s="34">
        <v>23</v>
      </c>
      <c r="K116" s="35">
        <v>23</v>
      </c>
      <c r="L116" s="38">
        <v>46</v>
      </c>
      <c r="M116" s="34">
        <v>37</v>
      </c>
      <c r="N116" s="35">
        <v>24</v>
      </c>
      <c r="O116" s="37">
        <v>61</v>
      </c>
      <c r="P116" s="34">
        <v>17</v>
      </c>
      <c r="Q116" s="35">
        <v>22</v>
      </c>
      <c r="R116" s="38">
        <v>39</v>
      </c>
      <c r="S116" s="34">
        <v>54</v>
      </c>
      <c r="T116" s="35">
        <v>25</v>
      </c>
      <c r="U116" s="37">
        <v>79</v>
      </c>
      <c r="V116" s="34">
        <v>22</v>
      </c>
      <c r="W116" s="35">
        <v>23</v>
      </c>
      <c r="X116" s="38">
        <v>45</v>
      </c>
      <c r="Y116" s="34">
        <v>43</v>
      </c>
      <c r="Z116" s="35">
        <v>26</v>
      </c>
      <c r="AA116" s="37">
        <v>69</v>
      </c>
      <c r="AB116" s="34">
        <v>15</v>
      </c>
      <c r="AC116" s="35">
        <v>23</v>
      </c>
      <c r="AD116" s="38">
        <v>38</v>
      </c>
      <c r="AE116" s="34">
        <v>70</v>
      </c>
      <c r="AF116" s="35">
        <v>72</v>
      </c>
      <c r="AG116" s="38">
        <v>142</v>
      </c>
      <c r="AH116" s="34">
        <v>22</v>
      </c>
      <c r="AI116" s="35">
        <v>22</v>
      </c>
      <c r="AJ116" s="38">
        <v>44</v>
      </c>
      <c r="AK116" s="40"/>
      <c r="AL116" s="35">
        <v>729</v>
      </c>
      <c r="AM116" s="41">
        <v>81</v>
      </c>
      <c r="AN116" s="57" t="s">
        <v>126</v>
      </c>
      <c r="AO116" s="55"/>
      <c r="AP116" s="56"/>
      <c r="AQ116" s="56"/>
      <c r="AR116" s="44" t="s">
        <v>29</v>
      </c>
    </row>
    <row r="117" spans="1:44" ht="27" customHeight="1" x14ac:dyDescent="0.25">
      <c r="A117" s="31">
        <v>23211390242</v>
      </c>
      <c r="B117" s="32" t="s">
        <v>164</v>
      </c>
      <c r="C117" s="33">
        <v>192217</v>
      </c>
      <c r="D117" s="34">
        <v>54</v>
      </c>
      <c r="E117" s="35">
        <v>27</v>
      </c>
      <c r="F117" s="37">
        <v>81</v>
      </c>
      <c r="G117" s="34">
        <v>28</v>
      </c>
      <c r="H117" s="35">
        <v>12</v>
      </c>
      <c r="I117" s="37">
        <v>40</v>
      </c>
      <c r="J117" s="34">
        <v>18</v>
      </c>
      <c r="K117" s="35">
        <v>21</v>
      </c>
      <c r="L117" s="38">
        <v>39</v>
      </c>
      <c r="M117" s="34">
        <v>49</v>
      </c>
      <c r="N117" s="35">
        <v>17</v>
      </c>
      <c r="O117" s="37">
        <v>66</v>
      </c>
      <c r="P117" s="34">
        <v>13</v>
      </c>
      <c r="Q117" s="35">
        <v>19</v>
      </c>
      <c r="R117" s="38">
        <v>32</v>
      </c>
      <c r="S117" s="34" t="s">
        <v>33</v>
      </c>
      <c r="T117" s="35">
        <v>13</v>
      </c>
      <c r="U117" s="37" t="s">
        <v>165</v>
      </c>
      <c r="V117" s="34">
        <v>21</v>
      </c>
      <c r="W117" s="35">
        <v>22</v>
      </c>
      <c r="X117" s="38">
        <v>43</v>
      </c>
      <c r="Y117" s="34">
        <v>28</v>
      </c>
      <c r="Z117" s="35">
        <v>15</v>
      </c>
      <c r="AA117" s="37">
        <v>43</v>
      </c>
      <c r="AB117" s="34">
        <v>11</v>
      </c>
      <c r="AC117" s="35">
        <v>21</v>
      </c>
      <c r="AD117" s="38">
        <v>32</v>
      </c>
      <c r="AE117" s="34">
        <v>64</v>
      </c>
      <c r="AF117" s="35">
        <v>63</v>
      </c>
      <c r="AG117" s="38">
        <v>127</v>
      </c>
      <c r="AH117" s="34">
        <v>19</v>
      </c>
      <c r="AI117" s="35">
        <v>20</v>
      </c>
      <c r="AJ117" s="38">
        <v>39</v>
      </c>
      <c r="AK117" s="40"/>
      <c r="AL117" s="35">
        <v>579</v>
      </c>
      <c r="AM117" s="41">
        <v>64.33</v>
      </c>
      <c r="AN117" s="42" t="s">
        <v>160</v>
      </c>
      <c r="AO117" s="58">
        <v>2</v>
      </c>
      <c r="AP117" s="59" t="s">
        <v>166</v>
      </c>
      <c r="AQ117" s="59">
        <v>2</v>
      </c>
      <c r="AR117" s="44" t="s">
        <v>36</v>
      </c>
    </row>
    <row r="118" spans="1:44" ht="27" customHeight="1" x14ac:dyDescent="0.25">
      <c r="A118" s="31">
        <v>23211390244</v>
      </c>
      <c r="B118" s="32" t="s">
        <v>167</v>
      </c>
      <c r="C118" s="33">
        <v>192218</v>
      </c>
      <c r="D118" s="34">
        <v>62</v>
      </c>
      <c r="E118" s="35">
        <v>30</v>
      </c>
      <c r="F118" s="37">
        <v>92</v>
      </c>
      <c r="G118" s="34">
        <v>61</v>
      </c>
      <c r="H118" s="35">
        <v>28</v>
      </c>
      <c r="I118" s="37">
        <v>89</v>
      </c>
      <c r="J118" s="34">
        <v>23</v>
      </c>
      <c r="K118" s="35">
        <v>23</v>
      </c>
      <c r="L118" s="38">
        <v>46</v>
      </c>
      <c r="M118" s="34">
        <v>55</v>
      </c>
      <c r="N118" s="35">
        <v>24</v>
      </c>
      <c r="O118" s="37">
        <v>79</v>
      </c>
      <c r="P118" s="34">
        <v>21</v>
      </c>
      <c r="Q118" s="35">
        <v>23</v>
      </c>
      <c r="R118" s="38">
        <v>44</v>
      </c>
      <c r="S118" s="34">
        <v>57</v>
      </c>
      <c r="T118" s="35">
        <v>30</v>
      </c>
      <c r="U118" s="37">
        <v>87</v>
      </c>
      <c r="V118" s="34">
        <v>24</v>
      </c>
      <c r="W118" s="35">
        <v>24</v>
      </c>
      <c r="X118" s="38">
        <v>48</v>
      </c>
      <c r="Y118" s="34">
        <v>65</v>
      </c>
      <c r="Z118" s="35">
        <v>28</v>
      </c>
      <c r="AA118" s="37">
        <v>93</v>
      </c>
      <c r="AB118" s="34">
        <v>15</v>
      </c>
      <c r="AC118" s="35">
        <v>23</v>
      </c>
      <c r="AD118" s="38">
        <v>38</v>
      </c>
      <c r="AE118" s="34">
        <v>72</v>
      </c>
      <c r="AF118" s="35">
        <v>73</v>
      </c>
      <c r="AG118" s="38">
        <v>145</v>
      </c>
      <c r="AH118" s="34">
        <v>23</v>
      </c>
      <c r="AI118" s="35">
        <v>23</v>
      </c>
      <c r="AJ118" s="38">
        <v>46</v>
      </c>
      <c r="AK118" s="40"/>
      <c r="AL118" s="35">
        <v>807</v>
      </c>
      <c r="AM118" s="41">
        <v>89.67</v>
      </c>
      <c r="AN118" s="42" t="s">
        <v>126</v>
      </c>
      <c r="AO118" s="55"/>
      <c r="AP118" s="56"/>
      <c r="AQ118" s="56"/>
      <c r="AR118" s="44" t="s">
        <v>36</v>
      </c>
    </row>
    <row r="119" spans="1:44" ht="27" customHeight="1" x14ac:dyDescent="0.25">
      <c r="A119" s="31">
        <v>23211390245</v>
      </c>
      <c r="B119" s="32" t="s">
        <v>168</v>
      </c>
      <c r="C119" s="33">
        <v>192219</v>
      </c>
      <c r="D119" s="34">
        <v>45</v>
      </c>
      <c r="E119" s="35">
        <v>27</v>
      </c>
      <c r="F119" s="37">
        <v>72</v>
      </c>
      <c r="G119" s="34">
        <v>55</v>
      </c>
      <c r="H119" s="35">
        <v>25</v>
      </c>
      <c r="I119" s="37">
        <v>80</v>
      </c>
      <c r="J119" s="34">
        <v>23</v>
      </c>
      <c r="K119" s="35">
        <v>22</v>
      </c>
      <c r="L119" s="38">
        <v>45</v>
      </c>
      <c r="M119" s="34">
        <v>47</v>
      </c>
      <c r="N119" s="35">
        <v>23</v>
      </c>
      <c r="O119" s="37">
        <v>70</v>
      </c>
      <c r="P119" s="34">
        <v>17</v>
      </c>
      <c r="Q119" s="35">
        <v>22</v>
      </c>
      <c r="R119" s="38">
        <v>39</v>
      </c>
      <c r="S119" s="34">
        <v>44</v>
      </c>
      <c r="T119" s="35">
        <v>20</v>
      </c>
      <c r="U119" s="37">
        <v>64</v>
      </c>
      <c r="V119" s="34">
        <v>22</v>
      </c>
      <c r="W119" s="35">
        <v>22</v>
      </c>
      <c r="X119" s="38">
        <v>44</v>
      </c>
      <c r="Y119" s="34">
        <v>57</v>
      </c>
      <c r="Z119" s="35">
        <v>20</v>
      </c>
      <c r="AA119" s="37">
        <v>77</v>
      </c>
      <c r="AB119" s="34">
        <v>16</v>
      </c>
      <c r="AC119" s="35">
        <v>23</v>
      </c>
      <c r="AD119" s="38">
        <v>39</v>
      </c>
      <c r="AE119" s="34">
        <v>70</v>
      </c>
      <c r="AF119" s="35">
        <v>70</v>
      </c>
      <c r="AG119" s="38">
        <v>140</v>
      </c>
      <c r="AH119" s="34">
        <v>22</v>
      </c>
      <c r="AI119" s="35">
        <v>22</v>
      </c>
      <c r="AJ119" s="38">
        <v>44</v>
      </c>
      <c r="AK119" s="40"/>
      <c r="AL119" s="35">
        <v>714</v>
      </c>
      <c r="AM119" s="41">
        <v>79.33</v>
      </c>
      <c r="AN119" s="42" t="s">
        <v>126</v>
      </c>
      <c r="AO119" s="55"/>
      <c r="AP119" s="56"/>
      <c r="AQ119" s="43"/>
      <c r="AR119" s="44" t="s">
        <v>29</v>
      </c>
    </row>
    <row r="120" spans="1:44" ht="27" customHeight="1" x14ac:dyDescent="0.25">
      <c r="A120" s="31">
        <v>23211390246</v>
      </c>
      <c r="B120" s="32" t="s">
        <v>169</v>
      </c>
      <c r="C120" s="33">
        <v>192220</v>
      </c>
      <c r="D120" s="34">
        <v>43</v>
      </c>
      <c r="E120" s="35">
        <v>27</v>
      </c>
      <c r="F120" s="37">
        <v>70</v>
      </c>
      <c r="G120" s="34">
        <v>42</v>
      </c>
      <c r="H120" s="35">
        <v>22</v>
      </c>
      <c r="I120" s="37">
        <v>64</v>
      </c>
      <c r="J120" s="34">
        <v>20</v>
      </c>
      <c r="K120" s="35">
        <v>20</v>
      </c>
      <c r="L120" s="38">
        <v>40</v>
      </c>
      <c r="M120" s="34">
        <v>35</v>
      </c>
      <c r="N120" s="35">
        <v>22</v>
      </c>
      <c r="O120" s="37">
        <v>57</v>
      </c>
      <c r="P120" s="34">
        <v>17</v>
      </c>
      <c r="Q120" s="35">
        <v>19</v>
      </c>
      <c r="R120" s="38">
        <v>36</v>
      </c>
      <c r="S120" s="34">
        <v>46</v>
      </c>
      <c r="T120" s="35">
        <v>21</v>
      </c>
      <c r="U120" s="37">
        <v>67</v>
      </c>
      <c r="V120" s="34">
        <v>21</v>
      </c>
      <c r="W120" s="35">
        <v>23</v>
      </c>
      <c r="X120" s="38">
        <v>44</v>
      </c>
      <c r="Y120" s="34">
        <v>34</v>
      </c>
      <c r="Z120" s="35">
        <v>23</v>
      </c>
      <c r="AA120" s="37">
        <v>57</v>
      </c>
      <c r="AB120" s="34">
        <v>14</v>
      </c>
      <c r="AC120" s="35">
        <v>21</v>
      </c>
      <c r="AD120" s="38">
        <v>35</v>
      </c>
      <c r="AE120" s="34">
        <v>70</v>
      </c>
      <c r="AF120" s="35">
        <v>72</v>
      </c>
      <c r="AG120" s="38">
        <v>142</v>
      </c>
      <c r="AH120" s="34">
        <v>22</v>
      </c>
      <c r="AI120" s="35">
        <v>22</v>
      </c>
      <c r="AJ120" s="38">
        <v>44</v>
      </c>
      <c r="AK120" s="40"/>
      <c r="AL120" s="35">
        <v>656</v>
      </c>
      <c r="AM120" s="41">
        <v>72.89</v>
      </c>
      <c r="AN120" s="42" t="s">
        <v>117</v>
      </c>
      <c r="AO120" s="55"/>
      <c r="AP120" s="56"/>
      <c r="AQ120" s="43"/>
      <c r="AR120" s="44" t="s">
        <v>36</v>
      </c>
    </row>
    <row r="121" spans="1:44" ht="27" customHeight="1" x14ac:dyDescent="0.25">
      <c r="A121" s="31">
        <v>23211390247</v>
      </c>
      <c r="B121" s="32" t="s">
        <v>170</v>
      </c>
      <c r="C121" s="33">
        <v>192221</v>
      </c>
      <c r="D121" s="34">
        <v>45</v>
      </c>
      <c r="E121" s="35">
        <v>27</v>
      </c>
      <c r="F121" s="37">
        <v>72</v>
      </c>
      <c r="G121" s="34">
        <v>63</v>
      </c>
      <c r="H121" s="35">
        <v>27</v>
      </c>
      <c r="I121" s="37">
        <v>90</v>
      </c>
      <c r="J121" s="34">
        <v>23</v>
      </c>
      <c r="K121" s="35">
        <v>23</v>
      </c>
      <c r="L121" s="38">
        <v>46</v>
      </c>
      <c r="M121" s="34">
        <v>42</v>
      </c>
      <c r="N121" s="35">
        <v>23</v>
      </c>
      <c r="O121" s="37">
        <v>65</v>
      </c>
      <c r="P121" s="34">
        <v>17</v>
      </c>
      <c r="Q121" s="35">
        <v>22</v>
      </c>
      <c r="R121" s="38">
        <v>39</v>
      </c>
      <c r="S121" s="34">
        <v>64</v>
      </c>
      <c r="T121" s="35">
        <v>25</v>
      </c>
      <c r="U121" s="37">
        <v>89</v>
      </c>
      <c r="V121" s="34">
        <v>23</v>
      </c>
      <c r="W121" s="35">
        <v>23</v>
      </c>
      <c r="X121" s="38">
        <v>46</v>
      </c>
      <c r="Y121" s="34">
        <v>62</v>
      </c>
      <c r="Z121" s="35">
        <v>28</v>
      </c>
      <c r="AA121" s="37">
        <v>90</v>
      </c>
      <c r="AB121" s="34">
        <v>16</v>
      </c>
      <c r="AC121" s="35">
        <v>23</v>
      </c>
      <c r="AD121" s="38">
        <v>39</v>
      </c>
      <c r="AE121" s="34">
        <v>69</v>
      </c>
      <c r="AF121" s="35">
        <v>69</v>
      </c>
      <c r="AG121" s="38">
        <v>138</v>
      </c>
      <c r="AH121" s="34">
        <v>22</v>
      </c>
      <c r="AI121" s="35">
        <v>22</v>
      </c>
      <c r="AJ121" s="38">
        <v>44</v>
      </c>
      <c r="AK121" s="40"/>
      <c r="AL121" s="35">
        <v>758</v>
      </c>
      <c r="AM121" s="41">
        <v>84.22</v>
      </c>
      <c r="AN121" s="42" t="s">
        <v>126</v>
      </c>
      <c r="AO121" s="55"/>
      <c r="AP121" s="56"/>
      <c r="AQ121" s="43"/>
      <c r="AR121" s="44" t="s">
        <v>29</v>
      </c>
    </row>
    <row r="122" spans="1:44" ht="27" customHeight="1" x14ac:dyDescent="0.25">
      <c r="A122" s="31">
        <v>23211390248</v>
      </c>
      <c r="B122" s="32" t="s">
        <v>171</v>
      </c>
      <c r="C122" s="33">
        <v>192222</v>
      </c>
      <c r="D122" s="34">
        <v>46</v>
      </c>
      <c r="E122" s="35">
        <v>28</v>
      </c>
      <c r="F122" s="37">
        <v>74</v>
      </c>
      <c r="G122" s="34">
        <v>45</v>
      </c>
      <c r="H122" s="35">
        <v>28</v>
      </c>
      <c r="I122" s="37">
        <v>73</v>
      </c>
      <c r="J122" s="34">
        <v>22</v>
      </c>
      <c r="K122" s="35">
        <v>23</v>
      </c>
      <c r="L122" s="38">
        <v>45</v>
      </c>
      <c r="M122" s="34">
        <v>39</v>
      </c>
      <c r="N122" s="35">
        <v>24</v>
      </c>
      <c r="O122" s="37">
        <v>63</v>
      </c>
      <c r="P122" s="34">
        <v>16</v>
      </c>
      <c r="Q122" s="35">
        <v>22</v>
      </c>
      <c r="R122" s="38">
        <v>38</v>
      </c>
      <c r="S122" s="34">
        <v>53</v>
      </c>
      <c r="T122" s="35">
        <v>25</v>
      </c>
      <c r="U122" s="37">
        <v>78</v>
      </c>
      <c r="V122" s="34">
        <v>22</v>
      </c>
      <c r="W122" s="35">
        <v>23</v>
      </c>
      <c r="X122" s="38">
        <v>45</v>
      </c>
      <c r="Y122" s="34">
        <v>54</v>
      </c>
      <c r="Z122" s="35">
        <v>26</v>
      </c>
      <c r="AA122" s="37">
        <v>80</v>
      </c>
      <c r="AB122" s="34">
        <v>15</v>
      </c>
      <c r="AC122" s="35">
        <v>23</v>
      </c>
      <c r="AD122" s="38">
        <v>37</v>
      </c>
      <c r="AE122" s="34">
        <v>68</v>
      </c>
      <c r="AF122" s="35">
        <v>67</v>
      </c>
      <c r="AG122" s="38">
        <v>135</v>
      </c>
      <c r="AH122" s="34">
        <v>22</v>
      </c>
      <c r="AI122" s="35">
        <v>22</v>
      </c>
      <c r="AJ122" s="38">
        <v>44</v>
      </c>
      <c r="AK122" s="40"/>
      <c r="AL122" s="35">
        <v>712</v>
      </c>
      <c r="AM122" s="41">
        <v>79.11</v>
      </c>
      <c r="AN122" s="42" t="s">
        <v>126</v>
      </c>
      <c r="AO122" s="55"/>
      <c r="AP122" s="56"/>
      <c r="AQ122" s="43"/>
      <c r="AR122" s="44" t="s">
        <v>29</v>
      </c>
    </row>
    <row r="123" spans="1:44" ht="27" customHeight="1" x14ac:dyDescent="0.25">
      <c r="A123" s="31">
        <v>23211390250</v>
      </c>
      <c r="B123" s="32" t="s">
        <v>172</v>
      </c>
      <c r="C123" s="33">
        <v>192223</v>
      </c>
      <c r="D123" s="34">
        <v>53</v>
      </c>
      <c r="E123" s="35">
        <v>27</v>
      </c>
      <c r="F123" s="37">
        <v>80</v>
      </c>
      <c r="G123" s="34">
        <v>60</v>
      </c>
      <c r="H123" s="35">
        <v>26</v>
      </c>
      <c r="I123" s="37">
        <v>86</v>
      </c>
      <c r="J123" s="34">
        <v>22</v>
      </c>
      <c r="K123" s="35">
        <v>23</v>
      </c>
      <c r="L123" s="38">
        <v>45</v>
      </c>
      <c r="M123" s="34">
        <v>42</v>
      </c>
      <c r="N123" s="35">
        <v>23</v>
      </c>
      <c r="O123" s="37">
        <v>65</v>
      </c>
      <c r="P123" s="34">
        <v>17</v>
      </c>
      <c r="Q123" s="35">
        <v>22</v>
      </c>
      <c r="R123" s="38">
        <v>39</v>
      </c>
      <c r="S123" s="34">
        <v>55</v>
      </c>
      <c r="T123" s="35">
        <v>24</v>
      </c>
      <c r="U123" s="37">
        <v>79</v>
      </c>
      <c r="V123" s="34">
        <v>23</v>
      </c>
      <c r="W123" s="35">
        <v>23</v>
      </c>
      <c r="X123" s="38">
        <v>46</v>
      </c>
      <c r="Y123" s="34">
        <v>65</v>
      </c>
      <c r="Z123" s="35">
        <v>28</v>
      </c>
      <c r="AA123" s="37">
        <v>93</v>
      </c>
      <c r="AB123" s="34">
        <v>16</v>
      </c>
      <c r="AC123" s="35">
        <v>23</v>
      </c>
      <c r="AD123" s="38">
        <v>39</v>
      </c>
      <c r="AE123" s="34">
        <v>70</v>
      </c>
      <c r="AF123" s="35">
        <v>65</v>
      </c>
      <c r="AG123" s="38">
        <v>135</v>
      </c>
      <c r="AH123" s="34">
        <v>22</v>
      </c>
      <c r="AI123" s="35">
        <v>22</v>
      </c>
      <c r="AJ123" s="38">
        <v>44</v>
      </c>
      <c r="AK123" s="40"/>
      <c r="AL123" s="35">
        <v>751</v>
      </c>
      <c r="AM123" s="41">
        <v>83.44</v>
      </c>
      <c r="AN123" s="42" t="s">
        <v>126</v>
      </c>
      <c r="AO123" s="55"/>
      <c r="AP123" s="56"/>
      <c r="AQ123" s="43"/>
      <c r="AR123" s="44" t="s">
        <v>29</v>
      </c>
    </row>
    <row r="124" spans="1:44" ht="27" customHeight="1" x14ac:dyDescent="0.25">
      <c r="A124" s="31">
        <v>23211390251</v>
      </c>
      <c r="B124" s="32" t="s">
        <v>173</v>
      </c>
      <c r="C124" s="33">
        <v>192224</v>
      </c>
      <c r="D124" s="34">
        <v>30</v>
      </c>
      <c r="E124" s="35">
        <v>26</v>
      </c>
      <c r="F124" s="37">
        <v>56</v>
      </c>
      <c r="G124" s="34">
        <v>50</v>
      </c>
      <c r="H124" s="35">
        <v>27</v>
      </c>
      <c r="I124" s="37">
        <v>77</v>
      </c>
      <c r="J124" s="34">
        <v>21</v>
      </c>
      <c r="K124" s="35">
        <v>22</v>
      </c>
      <c r="L124" s="38">
        <v>43</v>
      </c>
      <c r="M124" s="34">
        <v>31</v>
      </c>
      <c r="N124" s="35">
        <v>22</v>
      </c>
      <c r="O124" s="37">
        <v>53</v>
      </c>
      <c r="P124" s="34">
        <v>15</v>
      </c>
      <c r="Q124" s="35">
        <v>21</v>
      </c>
      <c r="R124" s="38">
        <v>36</v>
      </c>
      <c r="S124" s="34">
        <v>51</v>
      </c>
      <c r="T124" s="35">
        <v>20</v>
      </c>
      <c r="U124" s="37">
        <v>71</v>
      </c>
      <c r="V124" s="34">
        <v>22</v>
      </c>
      <c r="W124" s="35">
        <v>23</v>
      </c>
      <c r="X124" s="38">
        <v>45</v>
      </c>
      <c r="Y124" s="34">
        <v>53</v>
      </c>
      <c r="Z124" s="35">
        <v>22</v>
      </c>
      <c r="AA124" s="37">
        <v>75</v>
      </c>
      <c r="AB124" s="34">
        <v>14</v>
      </c>
      <c r="AC124" s="35">
        <v>22</v>
      </c>
      <c r="AD124" s="38">
        <v>36</v>
      </c>
      <c r="AE124" s="34">
        <v>69</v>
      </c>
      <c r="AF124" s="35">
        <v>68</v>
      </c>
      <c r="AG124" s="38">
        <v>137</v>
      </c>
      <c r="AH124" s="34">
        <v>21</v>
      </c>
      <c r="AI124" s="35">
        <v>21</v>
      </c>
      <c r="AJ124" s="38">
        <v>42</v>
      </c>
      <c r="AK124" s="40"/>
      <c r="AL124" s="35" t="s">
        <v>174</v>
      </c>
      <c r="AM124" s="41">
        <v>75</v>
      </c>
      <c r="AN124" s="42" t="s">
        <v>126</v>
      </c>
      <c r="AO124" s="55"/>
      <c r="AP124" s="56"/>
      <c r="AQ124" s="43"/>
      <c r="AR124" s="44" t="s">
        <v>29</v>
      </c>
    </row>
    <row r="125" spans="1:44" ht="27" customHeight="1" x14ac:dyDescent="0.25">
      <c r="A125" s="60">
        <v>23211390255</v>
      </c>
      <c r="B125" s="61" t="s">
        <v>175</v>
      </c>
      <c r="C125" s="62">
        <v>192225</v>
      </c>
      <c r="D125" s="63">
        <v>48</v>
      </c>
      <c r="E125" s="64">
        <v>28</v>
      </c>
      <c r="F125" s="65">
        <v>76</v>
      </c>
      <c r="G125" s="63">
        <v>62</v>
      </c>
      <c r="H125" s="64">
        <v>26</v>
      </c>
      <c r="I125" s="65">
        <v>88</v>
      </c>
      <c r="J125" s="63">
        <v>22</v>
      </c>
      <c r="K125" s="64">
        <v>23</v>
      </c>
      <c r="L125" s="66">
        <v>45</v>
      </c>
      <c r="M125" s="63">
        <v>47</v>
      </c>
      <c r="N125" s="64">
        <v>25</v>
      </c>
      <c r="O125" s="65">
        <v>72</v>
      </c>
      <c r="P125" s="63">
        <v>16</v>
      </c>
      <c r="Q125" s="64">
        <v>22</v>
      </c>
      <c r="R125" s="66">
        <v>38</v>
      </c>
      <c r="S125" s="63">
        <v>43</v>
      </c>
      <c r="T125" s="64">
        <v>22</v>
      </c>
      <c r="U125" s="65">
        <v>65</v>
      </c>
      <c r="V125" s="63">
        <v>21</v>
      </c>
      <c r="W125" s="64">
        <v>23</v>
      </c>
      <c r="X125" s="66">
        <v>44</v>
      </c>
      <c r="Y125" s="63">
        <v>59</v>
      </c>
      <c r="Z125" s="64">
        <v>26</v>
      </c>
      <c r="AA125" s="65">
        <v>85</v>
      </c>
      <c r="AB125" s="63">
        <v>13</v>
      </c>
      <c r="AC125" s="64">
        <v>23</v>
      </c>
      <c r="AD125" s="66">
        <v>36</v>
      </c>
      <c r="AE125" s="63">
        <v>67</v>
      </c>
      <c r="AF125" s="64">
        <v>64</v>
      </c>
      <c r="AG125" s="66">
        <v>131</v>
      </c>
      <c r="AH125" s="63">
        <v>22</v>
      </c>
      <c r="AI125" s="64">
        <v>22</v>
      </c>
      <c r="AJ125" s="66">
        <v>44</v>
      </c>
      <c r="AK125" s="67"/>
      <c r="AL125" s="64">
        <v>724</v>
      </c>
      <c r="AM125" s="68">
        <v>80.44</v>
      </c>
      <c r="AN125" s="69" t="s">
        <v>126</v>
      </c>
      <c r="AO125" s="70"/>
      <c r="AP125" s="71"/>
      <c r="AQ125" s="72"/>
      <c r="AR125" s="44" t="s">
        <v>29</v>
      </c>
    </row>
    <row r="126" spans="1:44" ht="27" customHeight="1" thickBot="1" x14ac:dyDescent="0.3">
      <c r="A126" s="73">
        <v>23211390256</v>
      </c>
      <c r="B126" s="74" t="s">
        <v>176</v>
      </c>
      <c r="C126" s="75">
        <v>192226</v>
      </c>
      <c r="D126" s="76">
        <v>43</v>
      </c>
      <c r="E126" s="77">
        <v>28</v>
      </c>
      <c r="F126" s="78">
        <v>71</v>
      </c>
      <c r="G126" s="76">
        <v>69</v>
      </c>
      <c r="H126" s="77">
        <v>28</v>
      </c>
      <c r="I126" s="78">
        <v>97</v>
      </c>
      <c r="J126" s="76">
        <v>23</v>
      </c>
      <c r="K126" s="77">
        <v>22</v>
      </c>
      <c r="L126" s="79">
        <v>45</v>
      </c>
      <c r="M126" s="76">
        <v>49</v>
      </c>
      <c r="N126" s="77">
        <v>25</v>
      </c>
      <c r="O126" s="78">
        <v>74</v>
      </c>
      <c r="P126" s="76">
        <v>18</v>
      </c>
      <c r="Q126" s="77">
        <v>22</v>
      </c>
      <c r="R126" s="79">
        <v>40</v>
      </c>
      <c r="S126" s="76">
        <v>60</v>
      </c>
      <c r="T126" s="77">
        <v>25</v>
      </c>
      <c r="U126" s="78">
        <v>85</v>
      </c>
      <c r="V126" s="76">
        <v>22</v>
      </c>
      <c r="W126" s="77">
        <v>23</v>
      </c>
      <c r="X126" s="79">
        <v>45</v>
      </c>
      <c r="Y126" s="80">
        <v>68</v>
      </c>
      <c r="Z126" s="77">
        <v>26</v>
      </c>
      <c r="AA126" s="81">
        <v>94</v>
      </c>
      <c r="AB126" s="76">
        <v>15</v>
      </c>
      <c r="AC126" s="77">
        <v>23</v>
      </c>
      <c r="AD126" s="79">
        <v>38</v>
      </c>
      <c r="AE126" s="76">
        <v>69</v>
      </c>
      <c r="AF126" s="77">
        <v>68</v>
      </c>
      <c r="AG126" s="79">
        <v>137</v>
      </c>
      <c r="AH126" s="76">
        <v>22</v>
      </c>
      <c r="AI126" s="77">
        <v>22</v>
      </c>
      <c r="AJ126" s="79">
        <v>44</v>
      </c>
      <c r="AK126" s="40"/>
      <c r="AL126" s="35">
        <v>770</v>
      </c>
      <c r="AM126" s="41">
        <v>85.56</v>
      </c>
      <c r="AN126" s="42" t="s">
        <v>126</v>
      </c>
      <c r="AO126" s="55"/>
      <c r="AP126" s="55"/>
      <c r="AQ126" s="43"/>
      <c r="AR126" s="44" t="s">
        <v>29</v>
      </c>
    </row>
    <row r="127" spans="1:44" ht="27" customHeight="1" x14ac:dyDescent="0.25">
      <c r="A127" s="82"/>
      <c r="B127" s="83"/>
      <c r="C127" s="82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5"/>
      <c r="Z127" s="84"/>
      <c r="AA127" s="85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6"/>
      <c r="AN127" s="87"/>
      <c r="AO127" s="88"/>
      <c r="AP127" s="88"/>
      <c r="AQ127" s="84"/>
      <c r="AR127" s="89"/>
    </row>
    <row r="128" spans="1:44" ht="27" customHeight="1" x14ac:dyDescent="0.25">
      <c r="A128" s="90"/>
      <c r="B128" s="91" t="s">
        <v>177</v>
      </c>
      <c r="C128" s="92"/>
      <c r="D128" s="92">
        <v>24</v>
      </c>
      <c r="E128" s="92">
        <v>22</v>
      </c>
      <c r="F128" s="93">
        <v>47</v>
      </c>
      <c r="G128" s="92">
        <v>7</v>
      </c>
      <c r="H128" s="92">
        <v>12</v>
      </c>
      <c r="I128" s="92">
        <v>19</v>
      </c>
      <c r="J128" s="92">
        <v>17</v>
      </c>
      <c r="K128" s="92">
        <v>18</v>
      </c>
      <c r="L128" s="92">
        <v>37</v>
      </c>
      <c r="M128" s="92">
        <v>21</v>
      </c>
      <c r="N128" s="92">
        <v>17</v>
      </c>
      <c r="O128" s="92">
        <v>42</v>
      </c>
      <c r="P128" s="92">
        <v>12</v>
      </c>
      <c r="Q128" s="92">
        <v>18</v>
      </c>
      <c r="R128" s="92">
        <v>32</v>
      </c>
      <c r="S128" s="92">
        <v>13</v>
      </c>
      <c r="T128" s="92">
        <v>13</v>
      </c>
      <c r="U128" s="92">
        <v>26</v>
      </c>
      <c r="V128" s="92">
        <v>18</v>
      </c>
      <c r="W128" s="92">
        <v>20</v>
      </c>
      <c r="X128" s="92">
        <v>39</v>
      </c>
      <c r="Y128" s="92">
        <v>21</v>
      </c>
      <c r="Z128" s="92">
        <v>9</v>
      </c>
      <c r="AA128" s="92">
        <v>30</v>
      </c>
      <c r="AB128" s="92">
        <v>11</v>
      </c>
      <c r="AC128" s="92">
        <v>20</v>
      </c>
      <c r="AD128" s="92">
        <v>32</v>
      </c>
      <c r="AE128" s="92">
        <v>60</v>
      </c>
      <c r="AF128" s="92">
        <v>60</v>
      </c>
      <c r="AG128" s="92">
        <v>121</v>
      </c>
      <c r="AH128" s="92">
        <v>16</v>
      </c>
      <c r="AI128" s="92">
        <v>17</v>
      </c>
      <c r="AJ128" s="92">
        <v>33</v>
      </c>
      <c r="AK128" s="94"/>
      <c r="AL128" s="94"/>
      <c r="AM128" s="94"/>
      <c r="AN128" s="95"/>
      <c r="AO128" s="96"/>
      <c r="AP128" s="97"/>
      <c r="AQ128" s="94"/>
      <c r="AR128" s="95"/>
    </row>
    <row r="129" spans="1:44" ht="27" customHeight="1" x14ac:dyDescent="0.25">
      <c r="A129" s="90"/>
      <c r="B129" s="91" t="s">
        <v>178</v>
      </c>
      <c r="C129" s="92"/>
      <c r="D129" s="93">
        <f>MAX(D6:D126)</f>
        <v>66</v>
      </c>
      <c r="E129" s="93">
        <f t="shared" ref="E129:AJ129" si="17">MAX(E6:E126)</f>
        <v>30</v>
      </c>
      <c r="F129" s="93">
        <f t="shared" si="17"/>
        <v>96</v>
      </c>
      <c r="G129" s="93">
        <f t="shared" si="17"/>
        <v>69</v>
      </c>
      <c r="H129" s="93">
        <f t="shared" si="17"/>
        <v>30</v>
      </c>
      <c r="I129" s="93">
        <f t="shared" si="17"/>
        <v>99</v>
      </c>
      <c r="J129" s="93">
        <f t="shared" si="17"/>
        <v>24</v>
      </c>
      <c r="K129" s="93">
        <f t="shared" si="17"/>
        <v>24</v>
      </c>
      <c r="L129" s="93">
        <f t="shared" si="17"/>
        <v>48</v>
      </c>
      <c r="M129" s="93">
        <f t="shared" si="17"/>
        <v>67</v>
      </c>
      <c r="N129" s="93">
        <f t="shared" si="17"/>
        <v>30</v>
      </c>
      <c r="O129" s="93">
        <f t="shared" si="17"/>
        <v>96</v>
      </c>
      <c r="P129" s="93">
        <f t="shared" si="17"/>
        <v>24</v>
      </c>
      <c r="Q129" s="93">
        <f t="shared" si="17"/>
        <v>24</v>
      </c>
      <c r="R129" s="93">
        <f t="shared" si="17"/>
        <v>48</v>
      </c>
      <c r="S129" s="93">
        <f t="shared" si="17"/>
        <v>67</v>
      </c>
      <c r="T129" s="93">
        <f t="shared" si="17"/>
        <v>30</v>
      </c>
      <c r="U129" s="93">
        <f t="shared" si="17"/>
        <v>97</v>
      </c>
      <c r="V129" s="93">
        <f t="shared" si="17"/>
        <v>24</v>
      </c>
      <c r="W129" s="93">
        <f t="shared" si="17"/>
        <v>24</v>
      </c>
      <c r="X129" s="93">
        <f t="shared" si="17"/>
        <v>48</v>
      </c>
      <c r="Y129" s="93">
        <f t="shared" si="17"/>
        <v>69</v>
      </c>
      <c r="Z129" s="93">
        <f t="shared" si="17"/>
        <v>30</v>
      </c>
      <c r="AA129" s="93">
        <f t="shared" si="17"/>
        <v>99</v>
      </c>
      <c r="AB129" s="93">
        <f t="shared" si="17"/>
        <v>29</v>
      </c>
      <c r="AC129" s="93">
        <f t="shared" si="17"/>
        <v>24</v>
      </c>
      <c r="AD129" s="93">
        <f t="shared" si="17"/>
        <v>52</v>
      </c>
      <c r="AE129" s="93">
        <f t="shared" si="17"/>
        <v>74</v>
      </c>
      <c r="AF129" s="93">
        <f t="shared" si="17"/>
        <v>74</v>
      </c>
      <c r="AG129" s="93">
        <f t="shared" si="17"/>
        <v>150</v>
      </c>
      <c r="AH129" s="93">
        <f t="shared" si="17"/>
        <v>24</v>
      </c>
      <c r="AI129" s="93">
        <f t="shared" si="17"/>
        <v>24</v>
      </c>
      <c r="AJ129" s="93">
        <f t="shared" si="17"/>
        <v>48</v>
      </c>
      <c r="AK129" s="94"/>
      <c r="AL129" s="94"/>
      <c r="AM129" s="94"/>
      <c r="AN129" s="95"/>
      <c r="AO129" s="55"/>
      <c r="AP129" s="56"/>
      <c r="AQ129" s="94"/>
      <c r="AR129" s="95"/>
    </row>
    <row r="130" spans="1:44" ht="27" customHeight="1" x14ac:dyDescent="0.25">
      <c r="A130" s="90"/>
      <c r="B130" s="98" t="s">
        <v>179</v>
      </c>
      <c r="C130" s="92"/>
      <c r="D130" s="93">
        <f>COUNTIF(D6:D126, "&lt;&gt;*AB*")</f>
        <v>121</v>
      </c>
      <c r="E130" s="93">
        <f t="shared" ref="E130:AJ130" si="18">COUNTIF(E6:E126, "&lt;&gt;*AB*")</f>
        <v>121</v>
      </c>
      <c r="F130" s="93">
        <f t="shared" si="18"/>
        <v>121</v>
      </c>
      <c r="G130" s="93">
        <f t="shared" si="18"/>
        <v>121</v>
      </c>
      <c r="H130" s="93">
        <f t="shared" si="18"/>
        <v>121</v>
      </c>
      <c r="I130" s="93">
        <f t="shared" si="18"/>
        <v>121</v>
      </c>
      <c r="J130" s="93">
        <f t="shared" si="18"/>
        <v>121</v>
      </c>
      <c r="K130" s="93">
        <f t="shared" si="18"/>
        <v>121</v>
      </c>
      <c r="L130" s="93">
        <f t="shared" si="18"/>
        <v>121</v>
      </c>
      <c r="M130" s="93">
        <f t="shared" si="18"/>
        <v>121</v>
      </c>
      <c r="N130" s="93">
        <f t="shared" si="18"/>
        <v>121</v>
      </c>
      <c r="O130" s="93">
        <f t="shared" si="18"/>
        <v>121</v>
      </c>
      <c r="P130" s="93">
        <f t="shared" si="18"/>
        <v>121</v>
      </c>
      <c r="Q130" s="93">
        <f t="shared" si="18"/>
        <v>121</v>
      </c>
      <c r="R130" s="93">
        <f t="shared" si="18"/>
        <v>121</v>
      </c>
      <c r="S130" s="93">
        <f t="shared" si="18"/>
        <v>121</v>
      </c>
      <c r="T130" s="93">
        <f t="shared" si="18"/>
        <v>121</v>
      </c>
      <c r="U130" s="93">
        <f t="shared" si="18"/>
        <v>121</v>
      </c>
      <c r="V130" s="93">
        <f t="shared" si="18"/>
        <v>121</v>
      </c>
      <c r="W130" s="93">
        <f t="shared" si="18"/>
        <v>121</v>
      </c>
      <c r="X130" s="93">
        <f t="shared" si="18"/>
        <v>121</v>
      </c>
      <c r="Y130" s="93">
        <f t="shared" si="18"/>
        <v>121</v>
      </c>
      <c r="Z130" s="93">
        <f t="shared" si="18"/>
        <v>121</v>
      </c>
      <c r="AA130" s="93">
        <f t="shared" si="18"/>
        <v>121</v>
      </c>
      <c r="AB130" s="93">
        <f t="shared" si="18"/>
        <v>121</v>
      </c>
      <c r="AC130" s="93">
        <f t="shared" si="18"/>
        <v>121</v>
      </c>
      <c r="AD130" s="93">
        <f t="shared" si="18"/>
        <v>121</v>
      </c>
      <c r="AE130" s="93">
        <f t="shared" si="18"/>
        <v>121</v>
      </c>
      <c r="AF130" s="93">
        <f t="shared" si="18"/>
        <v>121</v>
      </c>
      <c r="AG130" s="93">
        <f t="shared" si="18"/>
        <v>121</v>
      </c>
      <c r="AH130" s="93">
        <f t="shared" si="18"/>
        <v>121</v>
      </c>
      <c r="AI130" s="93">
        <f t="shared" si="18"/>
        <v>121</v>
      </c>
      <c r="AJ130" s="93">
        <f t="shared" si="18"/>
        <v>121</v>
      </c>
      <c r="AK130" s="94"/>
      <c r="AL130" s="94"/>
      <c r="AM130" s="94"/>
      <c r="AN130" s="95"/>
      <c r="AO130" s="94"/>
      <c r="AP130" s="94"/>
      <c r="AQ130" s="94"/>
      <c r="AR130" s="95"/>
    </row>
    <row r="131" spans="1:44" ht="27" customHeight="1" x14ac:dyDescent="0.25">
      <c r="A131" s="90"/>
      <c r="B131" s="98" t="s">
        <v>180</v>
      </c>
      <c r="C131" s="92"/>
      <c r="D131" s="92">
        <f>COUNTIF(D6:D126,"&gt;27")+COUNTIF(D6:D126,"*@*")</f>
        <v>120</v>
      </c>
      <c r="E131" s="92">
        <f>COUNTIF(E6:E126,"&gt;11")+COUNTIF(E6:E126,"*@*")</f>
        <v>121</v>
      </c>
      <c r="F131" s="92">
        <f>COUNTIF(F6:F126,"&gt;39")+COUNTIF(F6:F126,"*@*")</f>
        <v>120</v>
      </c>
      <c r="G131" s="92">
        <f>COUNTIF(G6:G126,"&gt;27")+COUNTIF(G6:G126,"*@*")</f>
        <v>120</v>
      </c>
      <c r="H131" s="92">
        <f>COUNTIF(H6:H126,"&gt;11")+COUNTIF(H6:H126,"*@*")</f>
        <v>121</v>
      </c>
      <c r="I131" s="92">
        <f>COUNTIF(I6:I126,"&gt;39")+COUNTIF(I6:I126,"*@*")</f>
        <v>120</v>
      </c>
      <c r="J131" s="92">
        <f>COUNTIF(J6:J126,"&gt;9")+COUNTIF(J6:J126,"*@*")</f>
        <v>121</v>
      </c>
      <c r="K131" s="92">
        <f>COUNTIF(K6:K126,"&gt;9")+COUNTIF(K6:K126,"*@*")</f>
        <v>121</v>
      </c>
      <c r="L131" s="92">
        <f>COUNTIF(L6:L126,"&gt;19")+COUNTIF(L6:L126,"*@*")</f>
        <v>121</v>
      </c>
      <c r="M131" s="92">
        <f>COUNTIF(M6:M126,"&gt;27")+COUNTIF(M6:M126,"*@*")</f>
        <v>120</v>
      </c>
      <c r="N131" s="92">
        <f>COUNTIF(N6:N126,"&gt;11")+COUNTIF(N6:N126,"*@*")</f>
        <v>121</v>
      </c>
      <c r="O131" s="92">
        <f>COUNTIF(O6:O126,"&gt;39")+COUNTIF(O6:O126,"*@*")</f>
        <v>120</v>
      </c>
      <c r="P131" s="92">
        <f>COUNTIF(P6:P126,"&gt;9")+COUNTIF(P6:P126,"*@*")</f>
        <v>121</v>
      </c>
      <c r="Q131" s="92">
        <f>COUNTIF(Q6:Q126,"&gt;9")+COUNTIF(Q6:Q126,"*@*")</f>
        <v>121</v>
      </c>
      <c r="R131" s="92">
        <f>COUNTIF(R6:R126,"&gt;19")+COUNTIF(R6:R126,"*@*")</f>
        <v>121</v>
      </c>
      <c r="S131" s="92">
        <f>COUNTIF(S6:S126,"&gt;27")+COUNTIF(S6:S126,"*@*")</f>
        <v>120</v>
      </c>
      <c r="T131" s="92">
        <f>COUNTIF(T6:T126,"&gt;11")+COUNTIF(T6:T126,"*@*")</f>
        <v>121</v>
      </c>
      <c r="U131" s="92">
        <f>COUNTIF(U6:U126,"&gt;39")+COUNTIF(U6:U126,"*@*")</f>
        <v>120</v>
      </c>
      <c r="V131" s="92">
        <f>COUNTIF(V6:V126,"&gt;9")+COUNTIF(V6:V126,"*@*")</f>
        <v>121</v>
      </c>
      <c r="W131" s="92">
        <f>COUNTIF(W6:W126,"&gt;9")+COUNTIF(W6:W126,"*@*")</f>
        <v>121</v>
      </c>
      <c r="X131" s="92">
        <f>COUNTIF(X6:X126,"&gt;19")+COUNTIF(X6:X126,"*@*")</f>
        <v>121</v>
      </c>
      <c r="Y131" s="92">
        <f>COUNTIF(Y6:Y126,"&gt;27")+COUNTIF(Y6:Y126,"*@*")</f>
        <v>121</v>
      </c>
      <c r="Z131" s="92">
        <f>COUNTIF(Z6:Z126,"&gt;11")+COUNTIF(Z6:Z126,"*@*")</f>
        <v>120</v>
      </c>
      <c r="AA131" s="92">
        <f>COUNTIF(AA6:AA126,"&gt;39")+COUNTIF(AA6:AA126,"*@*")</f>
        <v>121</v>
      </c>
      <c r="AB131" s="92">
        <f>COUNTIF(AB6:AB126,"&gt;9")+COUNTIF(AB6:AB126,"*@*")</f>
        <v>121</v>
      </c>
      <c r="AC131" s="92">
        <f>COUNTIF(AC6:AC126,"&gt;9")+COUNTIF(AC6:AC126,"*@*")</f>
        <v>121</v>
      </c>
      <c r="AD131" s="92">
        <f>COUNTIF(AD6:AD126,"&gt;27")+COUNTIF(AD6:AD126,"*@*")</f>
        <v>121</v>
      </c>
      <c r="AE131" s="92">
        <f>COUNTIF(AE6:AE126,"&gt;29")+COUNTIF(AE6:AE126,"*@*")</f>
        <v>121</v>
      </c>
      <c r="AF131" s="92">
        <f>COUNTIF(AF6:AF126,"&gt;29")+COUNTIF(AF6:AF126,"*@*")</f>
        <v>121</v>
      </c>
      <c r="AG131" s="92">
        <f>COUNTIF(AG6:AG126,"&gt;59")+COUNTIF(AG6:AG126,"*@*")</f>
        <v>121</v>
      </c>
      <c r="AH131" s="92">
        <f>COUNTIF(AH6:AH126,"&gt;9")+COUNTIF(AH6:AH126,"*@*")</f>
        <v>121</v>
      </c>
      <c r="AI131" s="92">
        <f>COUNTIF(AI6:AI126,"&gt;9")+COUNTIF(AI6:AI126,"*@*")</f>
        <v>121</v>
      </c>
      <c r="AJ131" s="92">
        <f>COUNTIF(AJ6:AJ126,"&gt;27")+COUNTIF(AJ6:AJ126,"*@*")</f>
        <v>121</v>
      </c>
      <c r="AK131" s="94"/>
      <c r="AL131" s="94"/>
      <c r="AM131" s="94"/>
      <c r="AN131" s="95"/>
      <c r="AO131" s="94"/>
      <c r="AP131" s="94"/>
      <c r="AQ131" s="94"/>
      <c r="AR131" s="95"/>
    </row>
    <row r="132" spans="1:44" ht="27" customHeight="1" x14ac:dyDescent="0.25">
      <c r="A132" s="90"/>
      <c r="B132" s="98" t="s">
        <v>181</v>
      </c>
      <c r="C132" s="92"/>
      <c r="D132" s="99">
        <f t="shared" ref="D132:AJ132" si="19">(D131/D130)*100</f>
        <v>99.173553719008268</v>
      </c>
      <c r="E132" s="99">
        <f t="shared" si="19"/>
        <v>100</v>
      </c>
      <c r="F132" s="99">
        <f t="shared" si="19"/>
        <v>99.173553719008268</v>
      </c>
      <c r="G132" s="99">
        <f t="shared" si="19"/>
        <v>99.173553719008268</v>
      </c>
      <c r="H132" s="99">
        <f t="shared" si="19"/>
        <v>100</v>
      </c>
      <c r="I132" s="99">
        <f t="shared" si="19"/>
        <v>99.173553719008268</v>
      </c>
      <c r="J132" s="99">
        <f t="shared" si="19"/>
        <v>100</v>
      </c>
      <c r="K132" s="99">
        <f t="shared" si="19"/>
        <v>100</v>
      </c>
      <c r="L132" s="99">
        <f t="shared" si="19"/>
        <v>100</v>
      </c>
      <c r="M132" s="99">
        <f t="shared" si="19"/>
        <v>99.173553719008268</v>
      </c>
      <c r="N132" s="99">
        <f t="shared" si="19"/>
        <v>100</v>
      </c>
      <c r="O132" s="99">
        <f t="shared" si="19"/>
        <v>99.173553719008268</v>
      </c>
      <c r="P132" s="99">
        <f t="shared" si="19"/>
        <v>100</v>
      </c>
      <c r="Q132" s="99">
        <f t="shared" si="19"/>
        <v>100</v>
      </c>
      <c r="R132" s="99">
        <f t="shared" si="19"/>
        <v>100</v>
      </c>
      <c r="S132" s="99">
        <f t="shared" si="19"/>
        <v>99.173553719008268</v>
      </c>
      <c r="T132" s="99">
        <f t="shared" si="19"/>
        <v>100</v>
      </c>
      <c r="U132" s="99">
        <f t="shared" si="19"/>
        <v>99.173553719008268</v>
      </c>
      <c r="V132" s="99">
        <f t="shared" si="19"/>
        <v>100</v>
      </c>
      <c r="W132" s="99">
        <f t="shared" si="19"/>
        <v>100</v>
      </c>
      <c r="X132" s="99">
        <f t="shared" si="19"/>
        <v>100</v>
      </c>
      <c r="Y132" s="99">
        <f t="shared" si="19"/>
        <v>100</v>
      </c>
      <c r="Z132" s="99">
        <f t="shared" si="19"/>
        <v>99.173553719008268</v>
      </c>
      <c r="AA132" s="99">
        <f t="shared" si="19"/>
        <v>100</v>
      </c>
      <c r="AB132" s="99">
        <f t="shared" si="19"/>
        <v>100</v>
      </c>
      <c r="AC132" s="99">
        <f t="shared" si="19"/>
        <v>100</v>
      </c>
      <c r="AD132" s="99">
        <f t="shared" si="19"/>
        <v>100</v>
      </c>
      <c r="AE132" s="99">
        <f t="shared" si="19"/>
        <v>100</v>
      </c>
      <c r="AF132" s="99">
        <f t="shared" si="19"/>
        <v>100</v>
      </c>
      <c r="AG132" s="99">
        <f t="shared" si="19"/>
        <v>100</v>
      </c>
      <c r="AH132" s="99">
        <f t="shared" si="19"/>
        <v>100</v>
      </c>
      <c r="AI132" s="99">
        <f t="shared" si="19"/>
        <v>100</v>
      </c>
      <c r="AJ132" s="99">
        <f t="shared" si="19"/>
        <v>100</v>
      </c>
      <c r="AK132" s="94"/>
      <c r="AL132" s="94"/>
      <c r="AM132" s="94"/>
      <c r="AN132" s="95"/>
      <c r="AO132" s="94"/>
      <c r="AP132" s="94"/>
      <c r="AQ132" s="94"/>
      <c r="AR132" s="95"/>
    </row>
    <row r="133" spans="1:44" ht="27" customHeight="1" x14ac:dyDescent="0.25">
      <c r="A133" s="90"/>
      <c r="B133" s="98" t="s">
        <v>182</v>
      </c>
      <c r="C133" s="92"/>
      <c r="D133" s="92">
        <f>COUNTIF(D6:D126,"&gt;41")</f>
        <v>92</v>
      </c>
      <c r="E133" s="92">
        <f>COUNTIF(E6:E126,"&gt;17")</f>
        <v>121</v>
      </c>
      <c r="F133" s="92">
        <f>COUNTIF(F6:F126,"&gt;=60")</f>
        <v>113</v>
      </c>
      <c r="G133" s="92">
        <f>COUNTIF(G6:G126,"&gt;41")</f>
        <v>100</v>
      </c>
      <c r="H133" s="92">
        <f>COUNTIF(H6:H126,"&gt;17")</f>
        <v>114</v>
      </c>
      <c r="I133" s="92">
        <f>COUNTIF(I6:I126,"&gt;=60")</f>
        <v>107</v>
      </c>
      <c r="J133" s="92">
        <f>COUNTIF(J6:J126,"&gt;=15")</f>
        <v>121</v>
      </c>
      <c r="K133" s="93">
        <f t="shared" ref="K133:L133" si="20">COUNTIF(K6:K126,"&gt;=15")</f>
        <v>121</v>
      </c>
      <c r="L133" s="93">
        <f>COUNTIF(L6:L126,"&gt;=30")</f>
        <v>121</v>
      </c>
      <c r="M133" s="92">
        <f>COUNTIF(M6:M126,"&gt;41")</f>
        <v>68</v>
      </c>
      <c r="N133" s="92">
        <f>COUNTIF(N6:N126,"&gt;17")</f>
        <v>120</v>
      </c>
      <c r="O133" s="92">
        <f>COUNTIF(O6:O126,"&gt;=60")</f>
        <v>99</v>
      </c>
      <c r="P133" s="92">
        <f>COUNTIF(P6:P126,"&gt;=15")</f>
        <v>114</v>
      </c>
      <c r="Q133" s="92">
        <f t="shared" ref="Q133:R133" si="21">COUNTIF(Q6:Q126,"&gt;=15")</f>
        <v>121</v>
      </c>
      <c r="R133" s="92">
        <f>COUNTIF(R6:R126,"&gt;=30")</f>
        <v>121</v>
      </c>
      <c r="S133" s="92">
        <f>COUNTIF(S6:S126,"&gt;41")</f>
        <v>114</v>
      </c>
      <c r="T133" s="92">
        <f>COUNTIF(T6:T126,"&gt;17")</f>
        <v>116</v>
      </c>
      <c r="U133" s="92">
        <f>COUNTIF(U6:U126,"&gt;=60")</f>
        <v>114</v>
      </c>
      <c r="V133" s="92">
        <f>COUNTIF(V6:V126,"&gt;=15")</f>
        <v>121</v>
      </c>
      <c r="W133" s="92">
        <f t="shared" ref="W133:X133" si="22">COUNTIF(W6:W126,"&gt;=15")</f>
        <v>121</v>
      </c>
      <c r="X133" s="92">
        <f>COUNTIF(X6:X126,"&gt;=30")</f>
        <v>121</v>
      </c>
      <c r="Y133" s="92">
        <f>COUNTIF(Y6:Y126,"&gt;41")</f>
        <v>102</v>
      </c>
      <c r="Z133" s="92">
        <f>COUNTIF(Z6:Z126,"&gt;17")</f>
        <v>114</v>
      </c>
      <c r="AA133" s="92">
        <f>COUNTIF(AA6:AA126,"&gt;=60")</f>
        <v>106</v>
      </c>
      <c r="AB133" s="92">
        <f>COUNTIF(AB6:AB126,"&gt;=15")</f>
        <v>102</v>
      </c>
      <c r="AC133" s="92">
        <f t="shared" ref="AC133:AD133" si="23">COUNTIF(AC6:AC126,"&gt;=15")</f>
        <v>121</v>
      </c>
      <c r="AD133" s="92">
        <f>COUNTIF(AD6:AD126,"&gt;=30")</f>
        <v>121</v>
      </c>
      <c r="AE133" s="92">
        <f>COUNTIF(AE6:AE126,"&gt;=45")</f>
        <v>121</v>
      </c>
      <c r="AF133" s="92">
        <f>COUNTIF(AF6:AF126,"&gt;=45")</f>
        <v>121</v>
      </c>
      <c r="AG133" s="92">
        <f>COUNTIF(AG6:AG126,"&gt;=90")</f>
        <v>121</v>
      </c>
      <c r="AH133" s="92">
        <f>COUNTIF(AH6:AH126,"&gt;=15")</f>
        <v>121</v>
      </c>
      <c r="AI133" s="92">
        <f t="shared" ref="AI133:AJ133" si="24">COUNTIF(AI6:AI126,"&gt;=15")</f>
        <v>121</v>
      </c>
      <c r="AJ133" s="92">
        <f>COUNTIF(AJ6:AJ126,"&gt;=30")</f>
        <v>121</v>
      </c>
      <c r="AK133" s="94"/>
      <c r="AL133" s="94"/>
      <c r="AM133" s="94"/>
      <c r="AN133" s="95"/>
      <c r="AO133" s="94"/>
      <c r="AP133" s="94"/>
      <c r="AQ133" s="94"/>
      <c r="AR133" s="95"/>
    </row>
    <row r="134" spans="1:44" ht="27" customHeight="1" x14ac:dyDescent="0.25">
      <c r="A134" s="90"/>
      <c r="B134" s="98" t="s">
        <v>183</v>
      </c>
      <c r="C134" s="92"/>
      <c r="D134" s="99">
        <f t="shared" ref="D134:AJ134" si="25">(D133/D130)*100</f>
        <v>76.033057851239676</v>
      </c>
      <c r="E134" s="99">
        <f t="shared" si="25"/>
        <v>100</v>
      </c>
      <c r="F134" s="99">
        <f t="shared" si="25"/>
        <v>93.388429752066116</v>
      </c>
      <c r="G134" s="99">
        <f t="shared" si="25"/>
        <v>82.644628099173559</v>
      </c>
      <c r="H134" s="99">
        <f t="shared" si="25"/>
        <v>94.214876033057848</v>
      </c>
      <c r="I134" s="99">
        <f t="shared" si="25"/>
        <v>88.429752066115711</v>
      </c>
      <c r="J134" s="99">
        <f t="shared" si="25"/>
        <v>100</v>
      </c>
      <c r="K134" s="99">
        <f t="shared" si="25"/>
        <v>100</v>
      </c>
      <c r="L134" s="99">
        <f t="shared" si="25"/>
        <v>100</v>
      </c>
      <c r="M134" s="99">
        <f t="shared" si="25"/>
        <v>56.198347107438018</v>
      </c>
      <c r="N134" s="99">
        <f t="shared" si="25"/>
        <v>99.173553719008268</v>
      </c>
      <c r="O134" s="99">
        <f t="shared" si="25"/>
        <v>81.818181818181827</v>
      </c>
      <c r="P134" s="99">
        <f t="shared" si="25"/>
        <v>94.214876033057848</v>
      </c>
      <c r="Q134" s="99">
        <f t="shared" si="25"/>
        <v>100</v>
      </c>
      <c r="R134" s="99">
        <f t="shared" si="25"/>
        <v>100</v>
      </c>
      <c r="S134" s="99">
        <f t="shared" si="25"/>
        <v>94.214876033057848</v>
      </c>
      <c r="T134" s="99">
        <f t="shared" si="25"/>
        <v>95.867768595041326</v>
      </c>
      <c r="U134" s="99">
        <f t="shared" si="25"/>
        <v>94.214876033057848</v>
      </c>
      <c r="V134" s="99">
        <f t="shared" si="25"/>
        <v>100</v>
      </c>
      <c r="W134" s="99">
        <f t="shared" si="25"/>
        <v>100</v>
      </c>
      <c r="X134" s="99">
        <f t="shared" si="25"/>
        <v>100</v>
      </c>
      <c r="Y134" s="99">
        <f t="shared" si="25"/>
        <v>84.297520661157023</v>
      </c>
      <c r="Z134" s="99">
        <f t="shared" si="25"/>
        <v>94.214876033057848</v>
      </c>
      <c r="AA134" s="99">
        <f t="shared" si="25"/>
        <v>87.603305785123965</v>
      </c>
      <c r="AB134" s="99">
        <f t="shared" si="25"/>
        <v>84.297520661157023</v>
      </c>
      <c r="AC134" s="99">
        <f t="shared" si="25"/>
        <v>100</v>
      </c>
      <c r="AD134" s="99">
        <f t="shared" si="25"/>
        <v>100</v>
      </c>
      <c r="AE134" s="99">
        <f t="shared" si="25"/>
        <v>100</v>
      </c>
      <c r="AF134" s="99">
        <f t="shared" si="25"/>
        <v>100</v>
      </c>
      <c r="AG134" s="99">
        <f t="shared" si="25"/>
        <v>100</v>
      </c>
      <c r="AH134" s="99">
        <f t="shared" si="25"/>
        <v>100</v>
      </c>
      <c r="AI134" s="99">
        <f t="shared" si="25"/>
        <v>100</v>
      </c>
      <c r="AJ134" s="99">
        <f t="shared" si="25"/>
        <v>100</v>
      </c>
      <c r="AK134" s="94"/>
      <c r="AL134" s="94"/>
      <c r="AM134" s="94"/>
      <c r="AN134" s="95"/>
      <c r="AO134" s="94"/>
      <c r="AP134" s="94"/>
      <c r="AQ134" s="94"/>
      <c r="AR134" s="95"/>
    </row>
    <row r="135" spans="1:44" ht="15" customHeight="1" x14ac:dyDescent="0.25">
      <c r="A135" s="82"/>
      <c r="B135" s="101"/>
      <c r="C135" s="8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O135" s="102"/>
      <c r="AP135" s="102"/>
      <c r="AQ135" s="102"/>
    </row>
    <row r="136" spans="1:44" ht="15" customHeight="1" x14ac:dyDescent="0.25">
      <c r="A136" s="82"/>
      <c r="B136" s="101"/>
      <c r="C136" s="8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O136" s="102"/>
      <c r="AP136" s="102"/>
      <c r="AQ136" s="102"/>
    </row>
    <row r="137" spans="1:44" ht="15" customHeight="1" x14ac:dyDescent="0.25">
      <c r="A137" s="82"/>
      <c r="B137" s="101"/>
      <c r="C137" s="8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O137" s="102"/>
      <c r="AP137" s="102"/>
      <c r="AQ137" s="102"/>
    </row>
    <row r="138" spans="1:44" ht="19.5" customHeight="1" thickBot="1" x14ac:dyDescent="0.3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O138" s="102"/>
      <c r="AP138" s="102"/>
      <c r="AQ138" s="102"/>
    </row>
    <row r="139" spans="1:44" ht="19.5" customHeight="1" x14ac:dyDescent="0.25">
      <c r="A139" s="141" t="s">
        <v>184</v>
      </c>
      <c r="B139" s="142"/>
      <c r="C139" s="143">
        <v>121</v>
      </c>
      <c r="D139" s="144"/>
      <c r="E139" s="145"/>
      <c r="F139" s="145"/>
      <c r="G139" s="145"/>
      <c r="H139" s="146" t="s">
        <v>185</v>
      </c>
      <c r="I139" s="147"/>
      <c r="J139" s="147"/>
      <c r="K139" s="148"/>
      <c r="L139" s="149">
        <v>98</v>
      </c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O139" s="102"/>
      <c r="AP139" s="102"/>
      <c r="AQ139" s="102"/>
    </row>
    <row r="140" spans="1:44" ht="19.5" customHeight="1" x14ac:dyDescent="0.25">
      <c r="A140" s="150" t="s">
        <v>186</v>
      </c>
      <c r="B140" s="151"/>
      <c r="C140" s="123">
        <v>55</v>
      </c>
      <c r="D140" s="106"/>
      <c r="E140" s="152"/>
      <c r="F140" s="152"/>
      <c r="G140" s="152"/>
      <c r="H140" s="139" t="s">
        <v>187</v>
      </c>
      <c r="I140" s="140"/>
      <c r="J140" s="140"/>
      <c r="K140" s="153"/>
      <c r="L140" s="154">
        <v>21</v>
      </c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O140" s="102"/>
      <c r="AP140" s="102"/>
      <c r="AQ140" s="102"/>
    </row>
    <row r="141" spans="1:44" ht="21.75" customHeight="1" x14ac:dyDescent="0.25">
      <c r="A141" s="150" t="s">
        <v>188</v>
      </c>
      <c r="B141" s="151"/>
      <c r="C141" s="123">
        <v>66</v>
      </c>
      <c r="D141" s="106"/>
      <c r="E141" s="152"/>
      <c r="F141" s="152"/>
      <c r="G141" s="152"/>
      <c r="H141" s="139" t="s">
        <v>189</v>
      </c>
      <c r="I141" s="140"/>
      <c r="J141" s="140"/>
      <c r="K141" s="153"/>
      <c r="L141" s="154">
        <v>1</v>
      </c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O141" s="102"/>
      <c r="AP141" s="102"/>
      <c r="AQ141" s="102"/>
    </row>
    <row r="142" spans="1:44" ht="21.75" customHeight="1" x14ac:dyDescent="0.25">
      <c r="A142" s="150" t="s">
        <v>190</v>
      </c>
      <c r="B142" s="151"/>
      <c r="C142" s="123">
        <v>54</v>
      </c>
      <c r="D142" s="106"/>
      <c r="E142" s="152"/>
      <c r="F142" s="152"/>
      <c r="G142" s="152"/>
      <c r="H142" s="139" t="s">
        <v>191</v>
      </c>
      <c r="I142" s="140"/>
      <c r="J142" s="140"/>
      <c r="K142" s="153"/>
      <c r="L142" s="155" t="s">
        <v>192</v>
      </c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O142" s="102"/>
      <c r="AP142" s="102"/>
      <c r="AQ142" s="102"/>
    </row>
    <row r="143" spans="1:44" ht="21.75" customHeight="1" x14ac:dyDescent="0.25">
      <c r="A143" s="150" t="s">
        <v>193</v>
      </c>
      <c r="B143" s="151"/>
      <c r="C143" s="123">
        <v>66</v>
      </c>
      <c r="D143" s="106"/>
      <c r="E143" s="152"/>
      <c r="F143" s="152"/>
      <c r="G143" s="152"/>
      <c r="H143" s="139" t="s">
        <v>194</v>
      </c>
      <c r="I143" s="140"/>
      <c r="J143" s="140"/>
      <c r="K143" s="153"/>
      <c r="L143" s="188" t="s">
        <v>192</v>
      </c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O143" s="102"/>
      <c r="AP143" s="102"/>
      <c r="AQ143" s="102"/>
    </row>
    <row r="144" spans="1:44" ht="21.75" customHeight="1" x14ac:dyDescent="0.25">
      <c r="A144" s="150" t="s">
        <v>195</v>
      </c>
      <c r="B144" s="151"/>
      <c r="C144" s="138">
        <v>99.17</v>
      </c>
      <c r="D144" s="106"/>
      <c r="E144" s="152"/>
      <c r="F144" s="152"/>
      <c r="G144" s="152"/>
      <c r="H144" s="139" t="s">
        <v>196</v>
      </c>
      <c r="I144" s="140"/>
      <c r="J144" s="140"/>
      <c r="K144" s="153"/>
      <c r="L144" s="154">
        <v>1</v>
      </c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O144" s="102"/>
      <c r="AP144" s="102"/>
      <c r="AQ144" s="102"/>
    </row>
    <row r="145" spans="1:43" ht="21.75" customHeight="1" thickBot="1" x14ac:dyDescent="0.3">
      <c r="A145" s="156" t="s">
        <v>197</v>
      </c>
      <c r="B145" s="157"/>
      <c r="C145" s="158">
        <v>99.17</v>
      </c>
      <c r="D145" s="159"/>
      <c r="E145" s="160"/>
      <c r="F145" s="160"/>
      <c r="G145" s="160"/>
      <c r="H145" s="161" t="s">
        <v>198</v>
      </c>
      <c r="I145" s="162"/>
      <c r="J145" s="162"/>
      <c r="K145" s="163"/>
      <c r="L145" s="189" t="s">
        <v>192</v>
      </c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O145" s="102"/>
      <c r="AP145" s="102"/>
      <c r="AQ145" s="102"/>
    </row>
    <row r="146" spans="1:43" ht="21.75" customHeight="1" x14ac:dyDescent="0.25">
      <c r="A146" s="82"/>
      <c r="B146" s="101"/>
      <c r="C146" s="8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O146" s="102"/>
      <c r="AP146" s="102"/>
      <c r="AQ146" s="102"/>
    </row>
    <row r="147" spans="1:43" ht="21.75" customHeight="1" x14ac:dyDescent="0.25">
      <c r="A147" s="82"/>
      <c r="B147" s="101"/>
      <c r="C147" s="8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O147" s="102"/>
      <c r="AP147" s="102"/>
      <c r="AQ147" s="102"/>
    </row>
    <row r="148" spans="1:43" ht="21.75" customHeight="1" x14ac:dyDescent="0.25">
      <c r="A148" s="82"/>
      <c r="B148" s="101"/>
      <c r="C148" s="8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O148" s="102"/>
      <c r="AP148" s="102"/>
      <c r="AQ148" s="102"/>
    </row>
    <row r="149" spans="1:43" ht="21.75" customHeight="1" x14ac:dyDescent="0.25">
      <c r="A149" s="82"/>
      <c r="B149" s="101"/>
      <c r="C149" s="8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O149" s="102"/>
      <c r="AP149" s="102"/>
      <c r="AQ149" s="102"/>
    </row>
    <row r="150" spans="1:43" ht="21.75" customHeight="1" x14ac:dyDescent="0.25">
      <c r="A150" s="82"/>
      <c r="B150" s="101"/>
      <c r="C150" s="8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O150" s="102"/>
      <c r="AP150" s="102"/>
      <c r="AQ150" s="102"/>
    </row>
    <row r="151" spans="1:43" ht="21.75" customHeight="1" x14ac:dyDescent="0.25">
      <c r="A151" s="82"/>
      <c r="B151" s="101"/>
      <c r="C151" s="8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O151" s="102"/>
      <c r="AP151" s="102"/>
      <c r="AQ151" s="102"/>
    </row>
    <row r="152" spans="1:43" ht="21.75" customHeight="1" x14ac:dyDescent="0.25">
      <c r="A152" s="82"/>
      <c r="B152" s="101"/>
      <c r="C152" s="8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O152" s="102"/>
      <c r="AP152" s="102"/>
      <c r="AQ152" s="102"/>
    </row>
    <row r="153" spans="1:43" ht="21.75" customHeight="1" x14ac:dyDescent="0.25">
      <c r="A153" s="82"/>
      <c r="B153" s="101"/>
      <c r="C153" s="8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O153" s="102"/>
      <c r="AP153" s="102"/>
      <c r="AQ153" s="102"/>
    </row>
    <row r="154" spans="1:43" ht="21.75" customHeight="1" x14ac:dyDescent="0.25">
      <c r="A154" s="82"/>
      <c r="B154" s="101"/>
      <c r="C154" s="8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O154" s="102"/>
      <c r="AP154" s="102"/>
      <c r="AQ154" s="102"/>
    </row>
    <row r="155" spans="1:43" ht="21.75" customHeight="1" x14ac:dyDescent="0.25">
      <c r="A155" s="82"/>
      <c r="B155" s="101"/>
      <c r="C155" s="8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O155" s="102"/>
      <c r="AP155" s="102"/>
      <c r="AQ155" s="102"/>
    </row>
    <row r="156" spans="1:43" ht="21.75" customHeight="1" x14ac:dyDescent="0.25">
      <c r="A156" s="82"/>
      <c r="B156" s="101"/>
      <c r="C156" s="8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O156" s="102"/>
      <c r="AP156" s="102"/>
      <c r="AQ156" s="102"/>
    </row>
    <row r="157" spans="1:43" ht="21.75" customHeight="1" x14ac:dyDescent="0.25">
      <c r="A157" s="82"/>
      <c r="B157" s="101"/>
      <c r="C157" s="8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O157" s="102"/>
      <c r="AP157" s="102"/>
      <c r="AQ157" s="102"/>
    </row>
    <row r="158" spans="1:43" ht="21.75" customHeight="1" x14ac:dyDescent="0.25">
      <c r="A158" s="82"/>
      <c r="B158" s="101"/>
      <c r="C158" s="8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O158" s="102"/>
      <c r="AP158" s="102"/>
      <c r="AQ158" s="102"/>
    </row>
    <row r="159" spans="1:43" ht="21.75" customHeight="1" x14ac:dyDescent="0.25">
      <c r="A159" s="82"/>
      <c r="B159" s="101"/>
      <c r="C159" s="8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O159" s="102"/>
      <c r="AP159" s="102"/>
      <c r="AQ159" s="102"/>
    </row>
    <row r="160" spans="1:43" ht="21.75" customHeight="1" x14ac:dyDescent="0.25">
      <c r="A160" s="82"/>
      <c r="B160" s="101"/>
      <c r="C160" s="8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O160" s="102"/>
      <c r="AP160" s="102"/>
      <c r="AQ160" s="102"/>
    </row>
    <row r="161" spans="1:43" ht="21.75" customHeight="1" x14ac:dyDescent="0.25">
      <c r="A161" s="82"/>
      <c r="B161" s="101"/>
      <c r="C161" s="8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O161" s="102"/>
      <c r="AP161" s="102"/>
      <c r="AQ161" s="102"/>
    </row>
    <row r="162" spans="1:43" ht="21.75" customHeight="1" x14ac:dyDescent="0.25">
      <c r="A162" s="82"/>
      <c r="B162" s="101"/>
      <c r="C162" s="8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O162" s="102"/>
      <c r="AP162" s="102"/>
      <c r="AQ162" s="102"/>
    </row>
    <row r="163" spans="1:43" ht="21.75" customHeight="1" x14ac:dyDescent="0.25">
      <c r="A163" s="82"/>
      <c r="B163" s="101"/>
      <c r="C163" s="8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O163" s="102"/>
      <c r="AP163" s="102"/>
      <c r="AQ163" s="102"/>
    </row>
    <row r="164" spans="1:43" ht="21.75" customHeight="1" x14ac:dyDescent="0.25">
      <c r="A164" s="82"/>
      <c r="B164" s="101"/>
      <c r="C164" s="8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O164" s="102"/>
      <c r="AP164" s="102"/>
      <c r="AQ164" s="102"/>
    </row>
    <row r="165" spans="1:43" ht="21.75" customHeight="1" x14ac:dyDescent="0.25">
      <c r="A165" s="82"/>
      <c r="B165" s="101"/>
      <c r="C165" s="8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O165" s="102"/>
      <c r="AP165" s="102"/>
      <c r="AQ165" s="102"/>
    </row>
    <row r="166" spans="1:43" ht="21.75" customHeight="1" x14ac:dyDescent="0.25">
      <c r="A166" s="82"/>
      <c r="B166" s="101"/>
      <c r="C166" s="8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O166" s="102"/>
      <c r="AP166" s="102"/>
      <c r="AQ166" s="102"/>
    </row>
    <row r="167" spans="1:43" ht="21.75" customHeight="1" x14ac:dyDescent="0.25">
      <c r="A167" s="82"/>
      <c r="B167" s="101"/>
      <c r="C167" s="8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O167" s="102"/>
      <c r="AP167" s="102"/>
      <c r="AQ167" s="102"/>
    </row>
    <row r="168" spans="1:43" ht="21.75" customHeight="1" x14ac:dyDescent="0.25">
      <c r="A168" s="82"/>
      <c r="B168" s="101"/>
      <c r="C168" s="8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O168" s="102"/>
      <c r="AP168" s="102"/>
      <c r="AQ168" s="102"/>
    </row>
    <row r="169" spans="1:43" ht="21.75" customHeight="1" x14ac:dyDescent="0.25">
      <c r="A169" s="82"/>
      <c r="B169" s="101"/>
      <c r="C169" s="8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O169" s="102"/>
      <c r="AP169" s="102"/>
      <c r="AQ169" s="102"/>
    </row>
    <row r="170" spans="1:43" ht="21.75" customHeight="1" x14ac:dyDescent="0.25">
      <c r="A170" s="82"/>
      <c r="B170" s="101"/>
      <c r="C170" s="8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O170" s="102"/>
      <c r="AP170" s="102"/>
      <c r="AQ170" s="102"/>
    </row>
    <row r="171" spans="1:43" ht="21.75" customHeight="1" x14ac:dyDescent="0.25">
      <c r="A171" s="82"/>
      <c r="B171" s="101"/>
      <c r="C171" s="8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O171" s="102"/>
      <c r="AP171" s="102"/>
      <c r="AQ171" s="102"/>
    </row>
    <row r="172" spans="1:43" ht="21.75" customHeight="1" x14ac:dyDescent="0.25">
      <c r="A172" s="82"/>
      <c r="B172" s="101"/>
      <c r="C172" s="8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O172" s="102"/>
      <c r="AP172" s="102"/>
      <c r="AQ172" s="102"/>
    </row>
    <row r="173" spans="1:43" ht="21.75" customHeight="1" x14ac:dyDescent="0.25">
      <c r="A173" s="82"/>
      <c r="B173" s="101"/>
      <c r="C173" s="8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O173" s="102"/>
      <c r="AP173" s="102"/>
      <c r="AQ173" s="102"/>
    </row>
    <row r="174" spans="1:43" ht="21.75" customHeight="1" x14ac:dyDescent="0.25">
      <c r="A174" s="82"/>
      <c r="B174" s="101"/>
      <c r="C174" s="8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O174" s="102"/>
      <c r="AP174" s="102"/>
      <c r="AQ174" s="102"/>
    </row>
    <row r="175" spans="1:43" ht="21.75" customHeight="1" x14ac:dyDescent="0.25">
      <c r="A175" s="82"/>
      <c r="B175" s="101"/>
      <c r="C175" s="8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O175" s="102"/>
      <c r="AP175" s="102"/>
      <c r="AQ175" s="102"/>
    </row>
    <row r="176" spans="1:43" ht="21.75" customHeight="1" x14ac:dyDescent="0.25">
      <c r="A176" s="82"/>
      <c r="B176" s="101"/>
      <c r="C176" s="8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O176" s="102"/>
      <c r="AP176" s="102"/>
      <c r="AQ176" s="102"/>
    </row>
    <row r="177" spans="1:43" ht="21.75" customHeight="1" x14ac:dyDescent="0.25">
      <c r="A177" s="82"/>
      <c r="B177" s="101"/>
      <c r="C177" s="8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O177" s="102"/>
      <c r="AP177" s="102"/>
      <c r="AQ177" s="102"/>
    </row>
    <row r="178" spans="1:43" ht="21.75" customHeight="1" x14ac:dyDescent="0.25">
      <c r="A178" s="82"/>
      <c r="B178" s="101"/>
      <c r="C178" s="8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O178" s="102"/>
      <c r="AP178" s="102"/>
      <c r="AQ178" s="102"/>
    </row>
    <row r="179" spans="1:43" ht="21.75" customHeight="1" x14ac:dyDescent="0.25">
      <c r="A179" s="82"/>
      <c r="B179" s="101"/>
      <c r="C179" s="8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O179" s="102"/>
      <c r="AP179" s="102"/>
      <c r="AQ179" s="102"/>
    </row>
    <row r="180" spans="1:43" ht="21.75" customHeight="1" x14ac:dyDescent="0.25">
      <c r="A180" s="82"/>
      <c r="B180" s="101"/>
      <c r="C180" s="8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O180" s="102"/>
      <c r="AP180" s="102"/>
      <c r="AQ180" s="102"/>
    </row>
    <row r="181" spans="1:43" ht="21.75" customHeight="1" x14ac:dyDescent="0.25">
      <c r="A181" s="82"/>
      <c r="B181" s="101"/>
      <c r="C181" s="8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O181" s="102"/>
      <c r="AP181" s="102"/>
      <c r="AQ181" s="102"/>
    </row>
    <row r="182" spans="1:43" ht="21.75" customHeight="1" x14ac:dyDescent="0.25">
      <c r="A182" s="82"/>
      <c r="B182" s="101"/>
      <c r="C182" s="8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O182" s="102"/>
      <c r="AP182" s="102"/>
      <c r="AQ182" s="102"/>
    </row>
    <row r="183" spans="1:43" ht="21.75" customHeight="1" x14ac:dyDescent="0.25">
      <c r="A183" s="82"/>
      <c r="B183" s="101"/>
      <c r="C183" s="8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O183" s="102"/>
      <c r="AP183" s="102"/>
      <c r="AQ183" s="102"/>
    </row>
    <row r="184" spans="1:43" ht="21.75" customHeight="1" x14ac:dyDescent="0.25">
      <c r="A184" s="82"/>
      <c r="B184" s="101"/>
      <c r="C184" s="8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O184" s="102"/>
      <c r="AP184" s="102"/>
      <c r="AQ184" s="102"/>
    </row>
    <row r="185" spans="1:43" ht="21.75" customHeight="1" x14ac:dyDescent="0.25">
      <c r="A185" s="82"/>
      <c r="B185" s="101"/>
      <c r="C185" s="8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O185" s="102"/>
      <c r="AP185" s="102"/>
      <c r="AQ185" s="102"/>
    </row>
    <row r="186" spans="1:43" ht="21.75" customHeight="1" x14ac:dyDescent="0.25">
      <c r="A186" s="82"/>
      <c r="B186" s="101"/>
      <c r="C186" s="8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O186" s="102"/>
      <c r="AP186" s="102"/>
      <c r="AQ186" s="102"/>
    </row>
    <row r="187" spans="1:43" ht="21.75" customHeight="1" x14ac:dyDescent="0.25">
      <c r="A187" s="82"/>
      <c r="B187" s="101"/>
      <c r="C187" s="8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O187" s="102"/>
      <c r="AP187" s="102"/>
      <c r="AQ187" s="102"/>
    </row>
    <row r="188" spans="1:43" ht="21.75" customHeight="1" x14ac:dyDescent="0.25">
      <c r="A188" s="82"/>
      <c r="B188" s="101"/>
      <c r="C188" s="8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O188" s="102"/>
      <c r="AP188" s="102"/>
      <c r="AQ188" s="102"/>
    </row>
    <row r="189" spans="1:43" ht="21.75" customHeight="1" x14ac:dyDescent="0.25">
      <c r="A189" s="82"/>
      <c r="B189" s="101"/>
      <c r="C189" s="8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O189" s="102"/>
      <c r="AP189" s="102"/>
      <c r="AQ189" s="102"/>
    </row>
    <row r="190" spans="1:43" ht="21.75" customHeight="1" x14ac:dyDescent="0.25">
      <c r="A190" s="82"/>
      <c r="B190" s="101"/>
      <c r="C190" s="8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O190" s="102"/>
      <c r="AP190" s="102"/>
      <c r="AQ190" s="102"/>
    </row>
    <row r="191" spans="1:43" ht="21.75" customHeight="1" x14ac:dyDescent="0.25">
      <c r="A191" s="82"/>
      <c r="B191" s="101"/>
      <c r="C191" s="8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O191" s="102"/>
      <c r="AP191" s="102"/>
      <c r="AQ191" s="102"/>
    </row>
    <row r="192" spans="1:43" ht="21.75" customHeight="1" x14ac:dyDescent="0.25">
      <c r="A192" s="82"/>
      <c r="B192" s="101"/>
      <c r="C192" s="8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O192" s="102"/>
      <c r="AP192" s="102"/>
      <c r="AQ192" s="102"/>
    </row>
    <row r="193" spans="1:43" ht="21.75" customHeight="1" x14ac:dyDescent="0.25">
      <c r="A193" s="82"/>
      <c r="B193" s="101"/>
      <c r="C193" s="8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O193" s="102"/>
      <c r="AP193" s="102"/>
      <c r="AQ193" s="102"/>
    </row>
    <row r="194" spans="1:43" ht="21.75" customHeight="1" x14ac:dyDescent="0.25">
      <c r="A194" s="82"/>
      <c r="B194" s="101"/>
      <c r="C194" s="8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O194" s="102"/>
      <c r="AP194" s="102"/>
      <c r="AQ194" s="102"/>
    </row>
    <row r="195" spans="1:43" ht="21.75" customHeight="1" x14ac:dyDescent="0.25">
      <c r="A195" s="82"/>
      <c r="B195" s="101"/>
      <c r="C195" s="8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O195" s="102"/>
      <c r="AP195" s="102"/>
      <c r="AQ195" s="102"/>
    </row>
    <row r="196" spans="1:43" ht="21.75" customHeight="1" x14ac:dyDescent="0.25">
      <c r="A196" s="82"/>
      <c r="B196" s="101"/>
      <c r="C196" s="8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O196" s="102"/>
      <c r="AP196" s="102"/>
      <c r="AQ196" s="102"/>
    </row>
    <row r="197" spans="1:43" ht="21.75" customHeight="1" x14ac:dyDescent="0.25">
      <c r="A197" s="82"/>
      <c r="B197" s="101"/>
      <c r="C197" s="8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O197" s="102"/>
      <c r="AP197" s="102"/>
      <c r="AQ197" s="102"/>
    </row>
    <row r="198" spans="1:43" ht="21.75" customHeight="1" x14ac:dyDescent="0.25">
      <c r="A198" s="82"/>
      <c r="B198" s="101"/>
      <c r="C198" s="8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O198" s="102"/>
      <c r="AP198" s="102"/>
      <c r="AQ198" s="102"/>
    </row>
    <row r="199" spans="1:43" ht="21.75" customHeight="1" x14ac:dyDescent="0.25">
      <c r="A199" s="82"/>
      <c r="B199" s="101"/>
      <c r="C199" s="8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O199" s="102"/>
      <c r="AP199" s="102"/>
      <c r="AQ199" s="102"/>
    </row>
    <row r="200" spans="1:43" ht="21.75" customHeight="1" x14ac:dyDescent="0.25">
      <c r="A200" s="82"/>
      <c r="B200" s="101"/>
      <c r="C200" s="8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O200" s="102"/>
      <c r="AP200" s="102"/>
      <c r="AQ200" s="102"/>
    </row>
    <row r="201" spans="1:43" ht="21.75" customHeight="1" x14ac:dyDescent="0.25">
      <c r="A201" s="82"/>
      <c r="B201" s="101"/>
      <c r="C201" s="8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O201" s="102"/>
      <c r="AP201" s="102"/>
      <c r="AQ201" s="102"/>
    </row>
    <row r="202" spans="1:43" ht="21.75" customHeight="1" x14ac:dyDescent="0.25">
      <c r="A202" s="82"/>
      <c r="B202" s="101"/>
      <c r="C202" s="8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O202" s="102"/>
      <c r="AP202" s="102"/>
      <c r="AQ202" s="102"/>
    </row>
    <row r="203" spans="1:43" ht="21.75" customHeight="1" x14ac:dyDescent="0.25">
      <c r="A203" s="82"/>
      <c r="B203" s="101"/>
      <c r="C203" s="8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O203" s="102"/>
      <c r="AP203" s="102"/>
      <c r="AQ203" s="102"/>
    </row>
    <row r="204" spans="1:43" ht="21.75" customHeight="1" x14ac:dyDescent="0.25">
      <c r="A204" s="82"/>
      <c r="B204" s="101"/>
      <c r="C204" s="8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O204" s="102"/>
      <c r="AP204" s="102"/>
      <c r="AQ204" s="102"/>
    </row>
    <row r="205" spans="1:43" ht="21.75" customHeight="1" x14ac:dyDescent="0.25">
      <c r="A205" s="82"/>
      <c r="B205" s="101"/>
      <c r="C205" s="8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O205" s="102"/>
      <c r="AP205" s="102"/>
      <c r="AQ205" s="102"/>
    </row>
    <row r="206" spans="1:43" ht="21.75" customHeight="1" x14ac:dyDescent="0.25">
      <c r="A206" s="82"/>
      <c r="B206" s="101"/>
      <c r="C206" s="8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O206" s="102"/>
      <c r="AP206" s="102"/>
      <c r="AQ206" s="102"/>
    </row>
    <row r="207" spans="1:43" ht="21.75" customHeight="1" x14ac:dyDescent="0.25">
      <c r="A207" s="82"/>
      <c r="B207" s="101"/>
      <c r="C207" s="8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O207" s="102"/>
      <c r="AP207" s="102"/>
      <c r="AQ207" s="102"/>
    </row>
    <row r="208" spans="1:43" ht="21.75" customHeight="1" x14ac:dyDescent="0.25">
      <c r="A208" s="82"/>
      <c r="B208" s="101"/>
      <c r="C208" s="8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O208" s="102"/>
      <c r="AP208" s="102"/>
      <c r="AQ208" s="102"/>
    </row>
    <row r="209" spans="1:43" ht="21.75" customHeight="1" x14ac:dyDescent="0.25">
      <c r="A209" s="82"/>
      <c r="B209" s="101"/>
      <c r="C209" s="8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O209" s="102"/>
      <c r="AP209" s="102"/>
      <c r="AQ209" s="102"/>
    </row>
    <row r="210" spans="1:43" ht="21.75" customHeight="1" x14ac:dyDescent="0.25">
      <c r="A210" s="82"/>
      <c r="B210" s="101"/>
      <c r="C210" s="8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O210" s="102"/>
      <c r="AP210" s="102"/>
      <c r="AQ210" s="102"/>
    </row>
    <row r="211" spans="1:43" ht="21.75" customHeight="1" x14ac:dyDescent="0.25">
      <c r="A211" s="82"/>
      <c r="B211" s="101"/>
      <c r="C211" s="8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O211" s="102"/>
      <c r="AP211" s="102"/>
      <c r="AQ211" s="102"/>
    </row>
    <row r="212" spans="1:43" ht="21.75" customHeight="1" x14ac:dyDescent="0.25">
      <c r="A212" s="82"/>
      <c r="B212" s="101"/>
      <c r="C212" s="8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O212" s="102"/>
      <c r="AP212" s="102"/>
      <c r="AQ212" s="102"/>
    </row>
    <row r="213" spans="1:43" ht="21.75" customHeight="1" x14ac:dyDescent="0.25">
      <c r="A213" s="82"/>
      <c r="B213" s="101"/>
      <c r="C213" s="8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O213" s="102"/>
      <c r="AP213" s="102"/>
      <c r="AQ213" s="102"/>
    </row>
    <row r="214" spans="1:43" ht="21.75" customHeight="1" x14ac:dyDescent="0.25">
      <c r="A214" s="82"/>
      <c r="B214" s="101"/>
      <c r="C214" s="8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O214" s="102"/>
      <c r="AP214" s="102"/>
      <c r="AQ214" s="102"/>
    </row>
    <row r="215" spans="1:43" ht="21.75" customHeight="1" x14ac:dyDescent="0.25">
      <c r="A215" s="82"/>
      <c r="B215" s="101"/>
      <c r="C215" s="8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O215" s="102"/>
      <c r="AP215" s="102"/>
      <c r="AQ215" s="102"/>
    </row>
    <row r="216" spans="1:43" ht="21.75" customHeight="1" x14ac:dyDescent="0.25">
      <c r="A216" s="82"/>
      <c r="B216" s="101"/>
      <c r="C216" s="8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O216" s="102"/>
      <c r="AP216" s="102"/>
      <c r="AQ216" s="102"/>
    </row>
    <row r="217" spans="1:43" ht="21.75" customHeight="1" x14ac:dyDescent="0.25">
      <c r="A217" s="82"/>
      <c r="B217" s="101"/>
      <c r="C217" s="8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O217" s="102"/>
      <c r="AP217" s="102"/>
      <c r="AQ217" s="102"/>
    </row>
    <row r="218" spans="1:43" ht="21.75" customHeight="1" x14ac:dyDescent="0.25">
      <c r="A218" s="82"/>
      <c r="B218" s="101"/>
      <c r="C218" s="8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O218" s="102"/>
      <c r="AP218" s="102"/>
      <c r="AQ218" s="102"/>
    </row>
    <row r="219" spans="1:43" ht="21.75" customHeight="1" x14ac:dyDescent="0.25">
      <c r="A219" s="82"/>
      <c r="B219" s="101"/>
      <c r="C219" s="8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O219" s="102"/>
      <c r="AP219" s="102"/>
      <c r="AQ219" s="102"/>
    </row>
    <row r="220" spans="1:43" ht="21.75" customHeight="1" x14ac:dyDescent="0.25">
      <c r="A220" s="82"/>
      <c r="B220" s="101"/>
      <c r="C220" s="8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O220" s="102"/>
      <c r="AP220" s="102"/>
      <c r="AQ220" s="102"/>
    </row>
    <row r="221" spans="1:43" ht="21.75" customHeight="1" x14ac:dyDescent="0.25">
      <c r="A221" s="82"/>
      <c r="B221" s="101"/>
      <c r="C221" s="8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O221" s="102"/>
      <c r="AP221" s="102"/>
      <c r="AQ221" s="102"/>
    </row>
    <row r="222" spans="1:43" ht="21.75" customHeight="1" x14ac:dyDescent="0.25">
      <c r="A222" s="82"/>
      <c r="B222" s="101"/>
      <c r="C222" s="8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O222" s="102"/>
      <c r="AP222" s="102"/>
      <c r="AQ222" s="102"/>
    </row>
    <row r="223" spans="1:43" ht="21.75" customHeight="1" x14ac:dyDescent="0.25">
      <c r="A223" s="82"/>
      <c r="B223" s="101"/>
      <c r="C223" s="8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O223" s="102"/>
      <c r="AP223" s="102"/>
      <c r="AQ223" s="102"/>
    </row>
    <row r="224" spans="1:43" ht="21.75" customHeight="1" x14ac:dyDescent="0.25">
      <c r="A224" s="82"/>
      <c r="B224" s="101"/>
      <c r="C224" s="8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O224" s="102"/>
      <c r="AP224" s="102"/>
      <c r="AQ224" s="102"/>
    </row>
    <row r="225" spans="1:43" ht="21.75" customHeight="1" x14ac:dyDescent="0.25">
      <c r="A225" s="82"/>
      <c r="B225" s="101"/>
      <c r="C225" s="8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O225" s="102"/>
      <c r="AP225" s="102"/>
      <c r="AQ225" s="102"/>
    </row>
    <row r="226" spans="1:43" ht="21.75" customHeight="1" x14ac:dyDescent="0.25">
      <c r="A226" s="82"/>
      <c r="B226" s="101"/>
      <c r="C226" s="8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O226" s="102"/>
      <c r="AP226" s="102"/>
      <c r="AQ226" s="102"/>
    </row>
    <row r="227" spans="1:43" ht="21.75" customHeight="1" x14ac:dyDescent="0.25">
      <c r="A227" s="82"/>
      <c r="B227" s="101"/>
      <c r="C227" s="8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O227" s="102"/>
      <c r="AP227" s="102"/>
      <c r="AQ227" s="102"/>
    </row>
    <row r="228" spans="1:43" ht="21.75" customHeight="1" x14ac:dyDescent="0.25">
      <c r="A228" s="82"/>
      <c r="B228" s="101"/>
      <c r="C228" s="8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O228" s="102"/>
      <c r="AP228" s="102"/>
      <c r="AQ228" s="102"/>
    </row>
    <row r="229" spans="1:43" ht="21.75" customHeight="1" x14ac:dyDescent="0.25">
      <c r="A229" s="82"/>
      <c r="B229" s="101"/>
      <c r="C229" s="8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O229" s="102"/>
      <c r="AP229" s="102"/>
      <c r="AQ229" s="102"/>
    </row>
    <row r="230" spans="1:43" ht="21.75" customHeight="1" x14ac:dyDescent="0.25">
      <c r="A230" s="82"/>
      <c r="B230" s="101"/>
      <c r="C230" s="8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O230" s="102"/>
      <c r="AP230" s="102"/>
      <c r="AQ230" s="102"/>
    </row>
    <row r="231" spans="1:43" ht="21.75" customHeight="1" x14ac:dyDescent="0.25">
      <c r="A231" s="82"/>
      <c r="B231" s="101"/>
      <c r="C231" s="8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O231" s="102"/>
      <c r="AP231" s="102"/>
      <c r="AQ231" s="102"/>
    </row>
    <row r="232" spans="1:43" ht="21.75" customHeight="1" x14ac:dyDescent="0.25">
      <c r="A232" s="82"/>
      <c r="B232" s="101"/>
      <c r="C232" s="8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O232" s="102"/>
      <c r="AP232" s="102"/>
      <c r="AQ232" s="102"/>
    </row>
    <row r="233" spans="1:43" ht="21.75" customHeight="1" x14ac:dyDescent="0.25">
      <c r="A233" s="82"/>
      <c r="B233" s="101"/>
      <c r="C233" s="8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O233" s="102"/>
      <c r="AP233" s="102"/>
      <c r="AQ233" s="102"/>
    </row>
    <row r="234" spans="1:43" ht="21.75" customHeight="1" x14ac:dyDescent="0.25">
      <c r="A234" s="82"/>
      <c r="B234" s="101"/>
      <c r="C234" s="8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O234" s="102"/>
      <c r="AP234" s="102"/>
      <c r="AQ234" s="102"/>
    </row>
    <row r="235" spans="1:43" ht="21.75" customHeight="1" x14ac:dyDescent="0.25">
      <c r="A235" s="82"/>
      <c r="B235" s="101"/>
      <c r="C235" s="8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O235" s="102"/>
      <c r="AP235" s="102"/>
      <c r="AQ235" s="102"/>
    </row>
    <row r="236" spans="1:43" ht="21.75" customHeight="1" x14ac:dyDescent="0.25">
      <c r="A236" s="82"/>
      <c r="B236" s="101"/>
      <c r="C236" s="8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O236" s="102"/>
      <c r="AP236" s="102"/>
      <c r="AQ236" s="102"/>
    </row>
    <row r="237" spans="1:43" ht="21.75" customHeight="1" x14ac:dyDescent="0.25">
      <c r="A237" s="82"/>
      <c r="B237" s="101"/>
      <c r="C237" s="8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O237" s="102"/>
      <c r="AP237" s="102"/>
      <c r="AQ237" s="102"/>
    </row>
    <row r="238" spans="1:43" ht="21.75" customHeight="1" x14ac:dyDescent="0.25">
      <c r="A238" s="82"/>
      <c r="B238" s="101"/>
      <c r="C238" s="8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O238" s="102"/>
      <c r="AP238" s="102"/>
      <c r="AQ238" s="102"/>
    </row>
    <row r="239" spans="1:43" ht="21.75" customHeight="1" x14ac:dyDescent="0.25">
      <c r="A239" s="82"/>
      <c r="B239" s="101"/>
      <c r="C239" s="8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O239" s="102"/>
      <c r="AP239" s="102"/>
      <c r="AQ239" s="102"/>
    </row>
    <row r="240" spans="1:43" ht="21.75" customHeight="1" x14ac:dyDescent="0.25">
      <c r="A240" s="82"/>
      <c r="B240" s="101"/>
      <c r="C240" s="8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O240" s="102"/>
      <c r="AP240" s="102"/>
      <c r="AQ240" s="102"/>
    </row>
    <row r="241" spans="1:43" ht="21.75" customHeight="1" x14ac:dyDescent="0.25">
      <c r="A241" s="82"/>
      <c r="B241" s="101"/>
      <c r="C241" s="8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O241" s="102"/>
      <c r="AP241" s="102"/>
      <c r="AQ241" s="102"/>
    </row>
    <row r="242" spans="1:43" ht="21.75" customHeight="1" x14ac:dyDescent="0.25">
      <c r="A242" s="82"/>
      <c r="B242" s="101"/>
      <c r="C242" s="8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O242" s="102"/>
      <c r="AP242" s="102"/>
      <c r="AQ242" s="102"/>
    </row>
    <row r="243" spans="1:43" ht="21.75" customHeight="1" x14ac:dyDescent="0.25">
      <c r="A243" s="82"/>
      <c r="B243" s="101"/>
      <c r="C243" s="8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O243" s="102"/>
      <c r="AP243" s="102"/>
      <c r="AQ243" s="102"/>
    </row>
    <row r="244" spans="1:43" ht="21.75" customHeight="1" x14ac:dyDescent="0.25">
      <c r="A244" s="82"/>
      <c r="B244" s="101"/>
      <c r="C244" s="8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O244" s="102"/>
      <c r="AP244" s="102"/>
      <c r="AQ244" s="102"/>
    </row>
    <row r="245" spans="1:43" ht="21.75" customHeight="1" x14ac:dyDescent="0.25">
      <c r="A245" s="82"/>
      <c r="B245" s="101"/>
      <c r="C245" s="8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O245" s="102"/>
      <c r="AP245" s="102"/>
      <c r="AQ245" s="102"/>
    </row>
    <row r="246" spans="1:43" ht="21.75" customHeight="1" x14ac:dyDescent="0.25">
      <c r="A246" s="82"/>
      <c r="B246" s="101"/>
      <c r="C246" s="8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O246" s="102"/>
      <c r="AP246" s="102"/>
      <c r="AQ246" s="102"/>
    </row>
    <row r="247" spans="1:43" ht="21.75" customHeight="1" x14ac:dyDescent="0.25">
      <c r="A247" s="82"/>
      <c r="B247" s="101"/>
      <c r="C247" s="8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O247" s="102"/>
      <c r="AP247" s="102"/>
      <c r="AQ247" s="102"/>
    </row>
    <row r="248" spans="1:43" ht="21.75" customHeight="1" x14ac:dyDescent="0.25">
      <c r="A248" s="82"/>
      <c r="B248" s="101"/>
      <c r="C248" s="8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O248" s="102"/>
      <c r="AP248" s="102"/>
      <c r="AQ248" s="102"/>
    </row>
    <row r="249" spans="1:43" ht="21.75" customHeight="1" x14ac:dyDescent="0.25">
      <c r="A249" s="82"/>
      <c r="B249" s="101"/>
      <c r="C249" s="8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O249" s="102"/>
      <c r="AP249" s="102"/>
      <c r="AQ249" s="102"/>
    </row>
    <row r="250" spans="1:43" ht="21.75" customHeight="1" x14ac:dyDescent="0.25">
      <c r="A250" s="82"/>
      <c r="B250" s="101"/>
      <c r="C250" s="8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O250" s="102"/>
      <c r="AP250" s="102"/>
      <c r="AQ250" s="102"/>
    </row>
    <row r="251" spans="1:43" ht="21.75" customHeight="1" x14ac:dyDescent="0.25">
      <c r="A251" s="82"/>
      <c r="B251" s="101"/>
      <c r="C251" s="8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O251" s="102"/>
      <c r="AP251" s="102"/>
      <c r="AQ251" s="102"/>
    </row>
    <row r="252" spans="1:43" ht="21.75" customHeight="1" x14ac:dyDescent="0.25">
      <c r="A252" s="82"/>
      <c r="B252" s="101"/>
      <c r="C252" s="8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O252" s="102"/>
      <c r="AP252" s="102"/>
      <c r="AQ252" s="102"/>
    </row>
    <row r="253" spans="1:43" ht="21.75" customHeight="1" x14ac:dyDescent="0.25">
      <c r="A253" s="82"/>
      <c r="B253" s="101"/>
      <c r="C253" s="8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O253" s="102"/>
      <c r="AP253" s="102"/>
      <c r="AQ253" s="102"/>
    </row>
    <row r="254" spans="1:43" ht="21.75" customHeight="1" x14ac:dyDescent="0.25">
      <c r="A254" s="82"/>
      <c r="B254" s="101"/>
      <c r="C254" s="8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O254" s="102"/>
      <c r="AP254" s="102"/>
      <c r="AQ254" s="102"/>
    </row>
    <row r="255" spans="1:43" ht="21.75" customHeight="1" x14ac:dyDescent="0.25">
      <c r="A255" s="82"/>
      <c r="B255" s="101"/>
      <c r="C255" s="8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O255" s="102"/>
      <c r="AP255" s="102"/>
      <c r="AQ255" s="102"/>
    </row>
    <row r="256" spans="1:43" ht="21.75" customHeight="1" x14ac:dyDescent="0.25">
      <c r="A256" s="82"/>
      <c r="B256" s="101"/>
      <c r="C256" s="8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O256" s="102"/>
      <c r="AP256" s="102"/>
      <c r="AQ256" s="102"/>
    </row>
    <row r="257" spans="1:43" ht="21.75" customHeight="1" x14ac:dyDescent="0.25">
      <c r="A257" s="82"/>
      <c r="B257" s="101"/>
      <c r="C257" s="8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O257" s="102"/>
      <c r="AP257" s="102"/>
      <c r="AQ257" s="102"/>
    </row>
    <row r="258" spans="1:43" ht="21.75" customHeight="1" x14ac:dyDescent="0.25">
      <c r="A258" s="82"/>
      <c r="B258" s="101"/>
      <c r="C258" s="8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O258" s="102"/>
      <c r="AP258" s="102"/>
      <c r="AQ258" s="102"/>
    </row>
    <row r="259" spans="1:43" ht="21.75" customHeight="1" x14ac:dyDescent="0.25">
      <c r="A259" s="82"/>
      <c r="B259" s="101"/>
      <c r="C259" s="8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O259" s="102"/>
      <c r="AP259" s="102"/>
      <c r="AQ259" s="102"/>
    </row>
    <row r="260" spans="1:43" ht="21.75" customHeight="1" x14ac:dyDescent="0.25">
      <c r="A260" s="82"/>
      <c r="B260" s="101"/>
      <c r="C260" s="8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O260" s="102"/>
      <c r="AP260" s="102"/>
      <c r="AQ260" s="102"/>
    </row>
    <row r="261" spans="1:43" ht="21.75" customHeight="1" x14ac:dyDescent="0.25">
      <c r="A261" s="82"/>
      <c r="B261" s="101"/>
      <c r="C261" s="8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O261" s="102"/>
      <c r="AP261" s="102"/>
      <c r="AQ261" s="102"/>
    </row>
    <row r="262" spans="1:43" ht="21.75" customHeight="1" x14ac:dyDescent="0.25">
      <c r="A262" s="82"/>
      <c r="B262" s="101"/>
      <c r="C262" s="8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O262" s="102"/>
      <c r="AP262" s="102"/>
      <c r="AQ262" s="102"/>
    </row>
    <row r="263" spans="1:43" ht="21.75" customHeight="1" x14ac:dyDescent="0.25">
      <c r="A263" s="82"/>
      <c r="B263" s="101"/>
      <c r="C263" s="8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O263" s="102"/>
      <c r="AP263" s="102"/>
      <c r="AQ263" s="102"/>
    </row>
    <row r="264" spans="1:43" ht="21.75" customHeight="1" x14ac:dyDescent="0.25">
      <c r="A264" s="82"/>
      <c r="B264" s="101"/>
      <c r="C264" s="8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O264" s="102"/>
      <c r="AP264" s="102"/>
      <c r="AQ264" s="102"/>
    </row>
    <row r="265" spans="1:43" ht="21.75" customHeight="1" x14ac:dyDescent="0.25">
      <c r="A265" s="82"/>
      <c r="B265" s="101"/>
      <c r="C265" s="8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O265" s="102"/>
      <c r="AP265" s="102"/>
      <c r="AQ265" s="102"/>
    </row>
    <row r="266" spans="1:43" ht="21.75" customHeight="1" x14ac:dyDescent="0.25">
      <c r="A266" s="82"/>
      <c r="B266" s="101"/>
      <c r="C266" s="8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O266" s="102"/>
      <c r="AP266" s="102"/>
      <c r="AQ266" s="102"/>
    </row>
    <row r="267" spans="1:43" ht="21.75" customHeight="1" x14ac:dyDescent="0.25">
      <c r="A267" s="82"/>
      <c r="B267" s="101"/>
      <c r="C267" s="8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O267" s="102"/>
      <c r="AP267" s="102"/>
      <c r="AQ267" s="102"/>
    </row>
    <row r="268" spans="1:43" ht="21.75" customHeight="1" x14ac:dyDescent="0.25">
      <c r="A268" s="82"/>
      <c r="B268" s="101"/>
      <c r="C268" s="8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O268" s="102"/>
      <c r="AP268" s="102"/>
      <c r="AQ268" s="102"/>
    </row>
    <row r="269" spans="1:43" ht="21.75" customHeight="1" x14ac:dyDescent="0.25">
      <c r="A269" s="82"/>
      <c r="B269" s="101"/>
      <c r="C269" s="8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O269" s="102"/>
      <c r="AP269" s="102"/>
      <c r="AQ269" s="102"/>
    </row>
    <row r="270" spans="1:43" ht="21.75" customHeight="1" x14ac:dyDescent="0.25">
      <c r="A270" s="82"/>
      <c r="B270" s="101"/>
      <c r="C270" s="8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O270" s="102"/>
      <c r="AP270" s="102"/>
      <c r="AQ270" s="102"/>
    </row>
    <row r="271" spans="1:43" ht="21.75" customHeight="1" x14ac:dyDescent="0.25">
      <c r="A271" s="82"/>
      <c r="B271" s="101"/>
      <c r="C271" s="8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O271" s="102"/>
      <c r="AP271" s="102"/>
      <c r="AQ271" s="102"/>
    </row>
    <row r="272" spans="1:43" ht="21.75" customHeight="1" x14ac:dyDescent="0.25">
      <c r="A272" s="82"/>
      <c r="B272" s="101"/>
      <c r="C272" s="8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O272" s="102"/>
      <c r="AP272" s="102"/>
      <c r="AQ272" s="102"/>
    </row>
    <row r="273" spans="1:43" ht="21.75" customHeight="1" x14ac:dyDescent="0.25">
      <c r="A273" s="82"/>
      <c r="B273" s="101"/>
      <c r="C273" s="8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O273" s="102"/>
      <c r="AP273" s="102"/>
      <c r="AQ273" s="102"/>
    </row>
    <row r="274" spans="1:43" ht="21.75" customHeight="1" x14ac:dyDescent="0.25">
      <c r="A274" s="82"/>
      <c r="B274" s="101"/>
      <c r="C274" s="8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O274" s="102"/>
      <c r="AP274" s="102"/>
      <c r="AQ274" s="102"/>
    </row>
    <row r="275" spans="1:43" ht="21.75" customHeight="1" x14ac:dyDescent="0.25">
      <c r="A275" s="82"/>
      <c r="B275" s="101"/>
      <c r="C275" s="8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O275" s="102"/>
      <c r="AP275" s="102"/>
      <c r="AQ275" s="102"/>
    </row>
    <row r="276" spans="1:43" ht="21.75" customHeight="1" x14ac:dyDescent="0.25">
      <c r="A276" s="82"/>
      <c r="B276" s="101"/>
      <c r="C276" s="8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O276" s="102"/>
      <c r="AP276" s="102"/>
      <c r="AQ276" s="102"/>
    </row>
    <row r="277" spans="1:43" ht="21.75" customHeight="1" x14ac:dyDescent="0.25">
      <c r="A277" s="82"/>
      <c r="B277" s="101"/>
      <c r="C277" s="8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O277" s="102"/>
      <c r="AP277" s="102"/>
      <c r="AQ277" s="102"/>
    </row>
    <row r="278" spans="1:43" ht="21.75" customHeight="1" x14ac:dyDescent="0.25">
      <c r="A278" s="82"/>
      <c r="B278" s="101"/>
      <c r="C278" s="8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O278" s="102"/>
      <c r="AP278" s="102"/>
      <c r="AQ278" s="102"/>
    </row>
    <row r="279" spans="1:43" ht="21.75" customHeight="1" x14ac:dyDescent="0.25">
      <c r="A279" s="82"/>
      <c r="B279" s="101"/>
      <c r="C279" s="8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O279" s="102"/>
      <c r="AP279" s="102"/>
      <c r="AQ279" s="102"/>
    </row>
    <row r="280" spans="1:43" ht="21.75" customHeight="1" x14ac:dyDescent="0.25">
      <c r="A280" s="82"/>
      <c r="B280" s="101"/>
      <c r="C280" s="8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O280" s="102"/>
      <c r="AP280" s="102"/>
      <c r="AQ280" s="102"/>
    </row>
    <row r="281" spans="1:43" ht="21.75" customHeight="1" x14ac:dyDescent="0.25">
      <c r="A281" s="82"/>
      <c r="B281" s="101"/>
      <c r="C281" s="8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O281" s="102"/>
      <c r="AP281" s="102"/>
      <c r="AQ281" s="102"/>
    </row>
    <row r="282" spans="1:43" ht="21.75" customHeight="1" x14ac:dyDescent="0.25">
      <c r="A282" s="82"/>
      <c r="B282" s="101"/>
      <c r="C282" s="8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O282" s="102"/>
      <c r="AP282" s="102"/>
      <c r="AQ282" s="102"/>
    </row>
    <row r="283" spans="1:43" ht="21.75" customHeight="1" x14ac:dyDescent="0.25">
      <c r="A283" s="82"/>
      <c r="B283" s="101"/>
      <c r="C283" s="8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O283" s="102"/>
      <c r="AP283" s="102"/>
      <c r="AQ283" s="102"/>
    </row>
    <row r="284" spans="1:43" ht="21.75" customHeight="1" x14ac:dyDescent="0.25">
      <c r="A284" s="82"/>
      <c r="B284" s="101"/>
      <c r="C284" s="8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O284" s="102"/>
      <c r="AP284" s="102"/>
      <c r="AQ284" s="102"/>
    </row>
    <row r="285" spans="1:43" ht="21.75" customHeight="1" x14ac:dyDescent="0.25">
      <c r="A285" s="82"/>
      <c r="B285" s="101"/>
      <c r="C285" s="8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O285" s="102"/>
      <c r="AP285" s="102"/>
      <c r="AQ285" s="102"/>
    </row>
    <row r="286" spans="1:43" ht="21.75" customHeight="1" x14ac:dyDescent="0.25">
      <c r="A286" s="82"/>
      <c r="B286" s="101"/>
      <c r="C286" s="8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O286" s="102"/>
      <c r="AP286" s="102"/>
      <c r="AQ286" s="102"/>
    </row>
    <row r="287" spans="1:43" ht="21.75" customHeight="1" x14ac:dyDescent="0.25">
      <c r="A287" s="82"/>
      <c r="B287" s="101"/>
      <c r="C287" s="8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O287" s="102"/>
      <c r="AP287" s="102"/>
      <c r="AQ287" s="102"/>
    </row>
    <row r="288" spans="1:43" ht="21.75" customHeight="1" x14ac:dyDescent="0.25">
      <c r="A288" s="82"/>
      <c r="B288" s="101"/>
      <c r="C288" s="8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O288" s="102"/>
      <c r="AP288" s="102"/>
      <c r="AQ288" s="102"/>
    </row>
    <row r="289" spans="1:43" ht="21.75" customHeight="1" x14ac:dyDescent="0.25">
      <c r="A289" s="82"/>
      <c r="B289" s="101"/>
      <c r="C289" s="8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O289" s="102"/>
      <c r="AP289" s="102"/>
      <c r="AQ289" s="102"/>
    </row>
    <row r="290" spans="1:43" ht="21.75" customHeight="1" x14ac:dyDescent="0.25">
      <c r="A290" s="82"/>
      <c r="B290" s="101"/>
      <c r="C290" s="8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O290" s="102"/>
      <c r="AP290" s="102"/>
      <c r="AQ290" s="102"/>
    </row>
    <row r="291" spans="1:43" ht="21.75" customHeight="1" x14ac:dyDescent="0.25">
      <c r="A291" s="82"/>
      <c r="B291" s="101"/>
      <c r="C291" s="8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O291" s="102"/>
      <c r="AP291" s="102"/>
      <c r="AQ291" s="102"/>
    </row>
    <row r="292" spans="1:43" ht="21.75" customHeight="1" x14ac:dyDescent="0.25">
      <c r="A292" s="82"/>
      <c r="B292" s="101"/>
      <c r="C292" s="8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O292" s="102"/>
      <c r="AP292" s="102"/>
      <c r="AQ292" s="102"/>
    </row>
    <row r="293" spans="1:43" ht="21.75" customHeight="1" x14ac:dyDescent="0.25">
      <c r="A293" s="82"/>
      <c r="B293" s="101"/>
      <c r="C293" s="8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O293" s="102"/>
      <c r="AP293" s="102"/>
      <c r="AQ293" s="102"/>
    </row>
    <row r="294" spans="1:43" ht="21.75" customHeight="1" x14ac:dyDescent="0.25">
      <c r="A294" s="82"/>
      <c r="B294" s="101"/>
      <c r="C294" s="8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O294" s="102"/>
      <c r="AP294" s="102"/>
      <c r="AQ294" s="102"/>
    </row>
    <row r="295" spans="1:43" ht="21.75" customHeight="1" x14ac:dyDescent="0.25">
      <c r="A295" s="82"/>
      <c r="B295" s="101"/>
      <c r="C295" s="8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O295" s="102"/>
      <c r="AP295" s="102"/>
      <c r="AQ295" s="102"/>
    </row>
    <row r="296" spans="1:43" ht="21.75" customHeight="1" x14ac:dyDescent="0.25">
      <c r="A296" s="82"/>
      <c r="B296" s="101"/>
      <c r="C296" s="8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O296" s="102"/>
      <c r="AP296" s="102"/>
      <c r="AQ296" s="102"/>
    </row>
    <row r="297" spans="1:43" ht="21.75" customHeight="1" x14ac:dyDescent="0.25">
      <c r="A297" s="82"/>
      <c r="B297" s="101"/>
      <c r="C297" s="8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O297" s="102"/>
      <c r="AP297" s="102"/>
      <c r="AQ297" s="102"/>
    </row>
    <row r="298" spans="1:43" ht="21.75" customHeight="1" x14ac:dyDescent="0.25">
      <c r="A298" s="82"/>
      <c r="B298" s="101"/>
      <c r="C298" s="8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O298" s="102"/>
      <c r="AP298" s="102"/>
      <c r="AQ298" s="102"/>
    </row>
    <row r="299" spans="1:43" ht="21.75" customHeight="1" x14ac:dyDescent="0.25">
      <c r="A299" s="82"/>
      <c r="B299" s="101"/>
      <c r="C299" s="8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O299" s="102"/>
      <c r="AP299" s="102"/>
      <c r="AQ299" s="102"/>
    </row>
    <row r="300" spans="1:43" ht="21.75" customHeight="1" x14ac:dyDescent="0.25">
      <c r="A300" s="82"/>
      <c r="B300" s="101"/>
      <c r="C300" s="8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O300" s="102"/>
      <c r="AP300" s="102"/>
      <c r="AQ300" s="102"/>
    </row>
    <row r="301" spans="1:43" ht="21.75" customHeight="1" x14ac:dyDescent="0.25">
      <c r="A301" s="82"/>
      <c r="B301" s="101"/>
      <c r="C301" s="8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O301" s="102"/>
      <c r="AP301" s="102"/>
      <c r="AQ301" s="102"/>
    </row>
    <row r="302" spans="1:43" ht="21.75" customHeight="1" x14ac:dyDescent="0.25">
      <c r="A302" s="82"/>
      <c r="B302" s="101"/>
      <c r="C302" s="8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O302" s="102"/>
      <c r="AP302" s="102"/>
      <c r="AQ302" s="102"/>
    </row>
    <row r="303" spans="1:43" ht="21.75" customHeight="1" x14ac:dyDescent="0.25">
      <c r="A303" s="82"/>
      <c r="B303" s="101"/>
      <c r="C303" s="8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O303" s="102"/>
      <c r="AP303" s="102"/>
      <c r="AQ303" s="102"/>
    </row>
    <row r="304" spans="1:43" ht="21.75" customHeight="1" x14ac:dyDescent="0.25">
      <c r="A304" s="82"/>
      <c r="B304" s="101"/>
      <c r="C304" s="8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O304" s="102"/>
      <c r="AP304" s="102"/>
      <c r="AQ304" s="102"/>
    </row>
    <row r="305" spans="1:43" ht="21.75" customHeight="1" x14ac:dyDescent="0.25">
      <c r="A305" s="82"/>
      <c r="B305" s="101"/>
      <c r="C305" s="8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O305" s="102"/>
      <c r="AP305" s="102"/>
      <c r="AQ305" s="102"/>
    </row>
    <row r="306" spans="1:43" ht="21.75" customHeight="1" x14ac:dyDescent="0.25">
      <c r="A306" s="82"/>
      <c r="B306" s="101"/>
      <c r="C306" s="8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O306" s="102"/>
      <c r="AP306" s="102"/>
      <c r="AQ306" s="102"/>
    </row>
    <row r="307" spans="1:43" ht="21.75" customHeight="1" x14ac:dyDescent="0.25">
      <c r="A307" s="82"/>
      <c r="B307" s="101"/>
      <c r="C307" s="8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  <c r="AO307" s="102"/>
      <c r="AP307" s="102"/>
      <c r="AQ307" s="102"/>
    </row>
    <row r="308" spans="1:43" ht="21.75" customHeight="1" x14ac:dyDescent="0.25">
      <c r="A308" s="82"/>
      <c r="B308" s="101"/>
      <c r="C308" s="8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O308" s="102"/>
      <c r="AP308" s="102"/>
      <c r="AQ308" s="102"/>
    </row>
    <row r="309" spans="1:43" ht="21.75" customHeight="1" x14ac:dyDescent="0.25">
      <c r="A309" s="82"/>
      <c r="B309" s="101"/>
      <c r="C309" s="8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  <c r="AO309" s="102"/>
      <c r="AP309" s="102"/>
      <c r="AQ309" s="102"/>
    </row>
    <row r="310" spans="1:43" ht="21.75" customHeight="1" x14ac:dyDescent="0.25">
      <c r="A310" s="82"/>
      <c r="B310" s="101"/>
      <c r="C310" s="8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  <c r="AO310" s="102"/>
      <c r="AP310" s="102"/>
      <c r="AQ310" s="102"/>
    </row>
    <row r="311" spans="1:43" ht="21.75" customHeight="1" x14ac:dyDescent="0.25">
      <c r="A311" s="82"/>
      <c r="B311" s="101"/>
      <c r="C311" s="8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O311" s="102"/>
      <c r="AP311" s="102"/>
      <c r="AQ311" s="102"/>
    </row>
    <row r="312" spans="1:43" ht="21.75" customHeight="1" x14ac:dyDescent="0.25">
      <c r="A312" s="82"/>
      <c r="B312" s="101"/>
      <c r="C312" s="8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O312" s="102"/>
      <c r="AP312" s="102"/>
      <c r="AQ312" s="102"/>
    </row>
    <row r="313" spans="1:43" ht="21.75" customHeight="1" x14ac:dyDescent="0.25">
      <c r="A313" s="82"/>
      <c r="B313" s="101"/>
      <c r="C313" s="8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O313" s="102"/>
      <c r="AP313" s="102"/>
      <c r="AQ313" s="102"/>
    </row>
    <row r="314" spans="1:43" ht="21.75" customHeight="1" x14ac:dyDescent="0.25">
      <c r="A314" s="82"/>
      <c r="B314" s="101"/>
      <c r="C314" s="8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  <c r="AO314" s="102"/>
      <c r="AP314" s="102"/>
      <c r="AQ314" s="102"/>
    </row>
    <row r="315" spans="1:43" ht="21.75" customHeight="1" x14ac:dyDescent="0.25">
      <c r="A315" s="82"/>
      <c r="B315" s="101"/>
      <c r="C315" s="8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O315" s="102"/>
      <c r="AP315" s="102"/>
      <c r="AQ315" s="102"/>
    </row>
    <row r="316" spans="1:43" ht="21.75" customHeight="1" x14ac:dyDescent="0.25">
      <c r="A316" s="82"/>
      <c r="B316" s="101"/>
      <c r="C316" s="8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  <c r="AO316" s="102"/>
      <c r="AP316" s="102"/>
      <c r="AQ316" s="102"/>
    </row>
    <row r="317" spans="1:43" ht="21.75" customHeight="1" x14ac:dyDescent="0.25">
      <c r="A317" s="82"/>
      <c r="B317" s="101"/>
      <c r="C317" s="8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  <c r="AJ317" s="102"/>
      <c r="AK317" s="102"/>
      <c r="AL317" s="102"/>
      <c r="AM317" s="102"/>
      <c r="AO317" s="102"/>
      <c r="AP317" s="102"/>
      <c r="AQ317" s="102"/>
    </row>
    <row r="318" spans="1:43" ht="21.75" customHeight="1" x14ac:dyDescent="0.25">
      <c r="A318" s="82"/>
      <c r="B318" s="101"/>
      <c r="C318" s="8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  <c r="AJ318" s="102"/>
      <c r="AK318" s="102"/>
      <c r="AL318" s="102"/>
      <c r="AM318" s="102"/>
      <c r="AO318" s="102"/>
      <c r="AP318" s="102"/>
      <c r="AQ318" s="102"/>
    </row>
    <row r="319" spans="1:43" ht="21.75" customHeight="1" x14ac:dyDescent="0.25">
      <c r="A319" s="82"/>
      <c r="B319" s="101"/>
      <c r="C319" s="8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O319" s="102"/>
      <c r="AP319" s="102"/>
      <c r="AQ319" s="102"/>
    </row>
    <row r="320" spans="1:43" ht="21.75" customHeight="1" x14ac:dyDescent="0.25">
      <c r="A320" s="82"/>
      <c r="B320" s="101"/>
      <c r="C320" s="8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  <c r="AO320" s="102"/>
      <c r="AP320" s="102"/>
      <c r="AQ320" s="102"/>
    </row>
    <row r="321" spans="1:43" ht="21.75" customHeight="1" x14ac:dyDescent="0.25">
      <c r="A321" s="82"/>
      <c r="B321" s="101"/>
      <c r="C321" s="8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O321" s="102"/>
      <c r="AP321" s="102"/>
      <c r="AQ321" s="102"/>
    </row>
    <row r="322" spans="1:43" ht="21.75" customHeight="1" x14ac:dyDescent="0.25">
      <c r="A322" s="82"/>
      <c r="B322" s="101"/>
      <c r="C322" s="8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O322" s="102"/>
      <c r="AP322" s="102"/>
      <c r="AQ322" s="102"/>
    </row>
    <row r="323" spans="1:43" ht="21.75" customHeight="1" x14ac:dyDescent="0.25">
      <c r="A323" s="82"/>
      <c r="B323" s="101"/>
      <c r="C323" s="8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  <c r="AO323" s="102"/>
      <c r="AP323" s="102"/>
      <c r="AQ323" s="102"/>
    </row>
    <row r="324" spans="1:43" ht="21.75" customHeight="1" x14ac:dyDescent="0.25">
      <c r="A324" s="82"/>
      <c r="B324" s="101"/>
      <c r="C324" s="8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  <c r="AO324" s="102"/>
      <c r="AP324" s="102"/>
      <c r="AQ324" s="102"/>
    </row>
    <row r="325" spans="1:43" ht="21.75" customHeight="1" x14ac:dyDescent="0.25">
      <c r="A325" s="82"/>
      <c r="B325" s="101"/>
      <c r="C325" s="8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O325" s="102"/>
      <c r="AP325" s="102"/>
      <c r="AQ325" s="102"/>
    </row>
    <row r="326" spans="1:43" ht="21.75" customHeight="1" x14ac:dyDescent="0.25">
      <c r="A326" s="82"/>
      <c r="B326" s="101"/>
      <c r="C326" s="8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O326" s="102"/>
      <c r="AP326" s="102"/>
      <c r="AQ326" s="102"/>
    </row>
    <row r="327" spans="1:43" ht="21.75" customHeight="1" x14ac:dyDescent="0.25">
      <c r="A327" s="82"/>
      <c r="B327" s="101"/>
      <c r="C327" s="8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  <c r="AO327" s="102"/>
      <c r="AP327" s="102"/>
      <c r="AQ327" s="102"/>
    </row>
    <row r="328" spans="1:43" ht="21.75" customHeight="1" x14ac:dyDescent="0.25">
      <c r="A328" s="82"/>
      <c r="B328" s="101"/>
      <c r="C328" s="8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O328" s="102"/>
      <c r="AP328" s="102"/>
      <c r="AQ328" s="102"/>
    </row>
    <row r="329" spans="1:43" ht="21.75" customHeight="1" x14ac:dyDescent="0.25">
      <c r="A329" s="82"/>
      <c r="B329" s="101"/>
      <c r="C329" s="8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O329" s="102"/>
      <c r="AP329" s="102"/>
      <c r="AQ329" s="102"/>
    </row>
    <row r="330" spans="1:43" ht="21.75" customHeight="1" x14ac:dyDescent="0.25">
      <c r="A330" s="82"/>
      <c r="B330" s="101"/>
      <c r="C330" s="8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O330" s="102"/>
      <c r="AP330" s="102"/>
      <c r="AQ330" s="102"/>
    </row>
    <row r="331" spans="1:43" ht="15.75" customHeight="1" x14ac:dyDescent="0.25">
      <c r="A331" s="88"/>
      <c r="C331" s="88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  <c r="AJ331" s="102"/>
      <c r="AK331" s="102"/>
      <c r="AL331" s="102"/>
      <c r="AM331" s="102"/>
      <c r="AO331" s="102"/>
      <c r="AP331" s="102"/>
      <c r="AQ331" s="102"/>
    </row>
    <row r="332" spans="1:43" ht="15.75" customHeight="1" x14ac:dyDescent="0.25">
      <c r="A332" s="88"/>
      <c r="C332" s="88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  <c r="AO332" s="102"/>
      <c r="AP332" s="102"/>
      <c r="AQ332" s="102"/>
    </row>
    <row r="333" spans="1:43" ht="15.75" customHeight="1" x14ac:dyDescent="0.25">
      <c r="A333" s="88"/>
      <c r="C333" s="88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  <c r="AJ333" s="102"/>
      <c r="AK333" s="102"/>
      <c r="AL333" s="102"/>
      <c r="AM333" s="102"/>
      <c r="AO333" s="102"/>
      <c r="AP333" s="102"/>
      <c r="AQ333" s="102"/>
    </row>
    <row r="334" spans="1:43" ht="15.75" customHeight="1" x14ac:dyDescent="0.25">
      <c r="A334" s="88"/>
      <c r="C334" s="88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  <c r="AJ334" s="102"/>
      <c r="AK334" s="102"/>
      <c r="AL334" s="102"/>
      <c r="AM334" s="102"/>
      <c r="AO334" s="102"/>
      <c r="AP334" s="102"/>
      <c r="AQ334" s="102"/>
    </row>
    <row r="335" spans="1:43" ht="15.75" customHeight="1" x14ac:dyDescent="0.25">
      <c r="A335" s="88"/>
      <c r="C335" s="88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  <c r="AJ335" s="102"/>
      <c r="AK335" s="102"/>
      <c r="AL335" s="102"/>
      <c r="AM335" s="102"/>
      <c r="AO335" s="102"/>
      <c r="AP335" s="102"/>
      <c r="AQ335" s="102"/>
    </row>
    <row r="336" spans="1:43" ht="15.75" customHeight="1" x14ac:dyDescent="0.25">
      <c r="A336" s="88"/>
      <c r="C336" s="88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O336" s="102"/>
      <c r="AP336" s="102"/>
      <c r="AQ336" s="102"/>
    </row>
    <row r="337" spans="1:44" ht="15.75" customHeight="1" x14ac:dyDescent="0.25">
      <c r="A337" s="88"/>
      <c r="C337" s="88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O337" s="102"/>
      <c r="AP337" s="102"/>
      <c r="AQ337" s="102"/>
    </row>
    <row r="338" spans="1:44" ht="15.75" customHeight="1" x14ac:dyDescent="0.25">
      <c r="A338" s="88"/>
      <c r="C338" s="88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O338" s="102"/>
      <c r="AP338" s="102"/>
      <c r="AQ338" s="102"/>
    </row>
    <row r="339" spans="1:44" ht="15.75" customHeight="1" x14ac:dyDescent="0.25">
      <c r="A339" s="88"/>
      <c r="C339" s="88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O339" s="102"/>
      <c r="AP339" s="102"/>
      <c r="AQ339" s="102"/>
    </row>
    <row r="340" spans="1:44" ht="15.75" customHeight="1" x14ac:dyDescent="0.25">
      <c r="A340" s="88"/>
      <c r="C340" s="88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O340" s="102"/>
      <c r="AP340" s="102"/>
      <c r="AQ340" s="102"/>
    </row>
    <row r="341" spans="1:44" ht="15.75" customHeight="1" x14ac:dyDescent="0.25">
      <c r="A341" s="88"/>
      <c r="C341" s="88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O341" s="102"/>
      <c r="AP341" s="102"/>
      <c r="AQ341" s="102"/>
    </row>
    <row r="342" spans="1:44" ht="15.75" customHeight="1" x14ac:dyDescent="0.25">
      <c r="A342" s="88"/>
      <c r="C342" s="88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O342" s="102"/>
      <c r="AP342" s="102"/>
      <c r="AQ342" s="102"/>
    </row>
    <row r="343" spans="1:44" ht="15.75" customHeight="1" x14ac:dyDescent="0.25">
      <c r="A343" s="88"/>
      <c r="C343" s="88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O343" s="102"/>
      <c r="AP343" s="102"/>
      <c r="AQ343" s="102"/>
    </row>
    <row r="344" spans="1:44" ht="15.75" customHeight="1" x14ac:dyDescent="0.25">
      <c r="A344" s="88"/>
      <c r="C344" s="88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O344" s="102"/>
      <c r="AP344" s="102"/>
      <c r="AQ344" s="102"/>
    </row>
    <row r="345" spans="1:44" ht="15.75" customHeight="1" x14ac:dyDescent="0.25">
      <c r="A345" s="88"/>
      <c r="C345" s="88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O345" s="102"/>
      <c r="AP345" s="102"/>
      <c r="AQ345" s="102"/>
    </row>
    <row r="346" spans="1:44" ht="15.75" customHeight="1" x14ac:dyDescent="0.25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  <c r="AN346" s="102"/>
      <c r="AO346" s="102"/>
      <c r="AP346" s="102"/>
      <c r="AQ346" s="102"/>
      <c r="AR346" s="102"/>
    </row>
    <row r="347" spans="1:44" ht="15.75" customHeight="1" x14ac:dyDescent="0.25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2"/>
      <c r="AO347" s="102"/>
      <c r="AP347" s="102"/>
      <c r="AQ347" s="102"/>
      <c r="AR347" s="102"/>
    </row>
    <row r="348" spans="1:44" ht="15.75" customHeight="1" x14ac:dyDescent="0.25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  <c r="AN348" s="102"/>
      <c r="AO348" s="102"/>
      <c r="AP348" s="102"/>
      <c r="AQ348" s="102"/>
      <c r="AR348" s="102"/>
    </row>
    <row r="349" spans="1:44" ht="15.75" customHeight="1" x14ac:dyDescent="0.25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N349" s="102"/>
      <c r="AO349" s="102"/>
      <c r="AP349" s="102"/>
      <c r="AQ349" s="102"/>
      <c r="AR349" s="102"/>
    </row>
    <row r="350" spans="1:44" ht="15.75" customHeight="1" x14ac:dyDescent="0.25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2"/>
      <c r="AO350" s="102"/>
      <c r="AP350" s="102"/>
      <c r="AQ350" s="102"/>
      <c r="AR350" s="102"/>
    </row>
    <row r="351" spans="1:44" ht="15.75" customHeight="1" x14ac:dyDescent="0.25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  <c r="AR351" s="102"/>
    </row>
    <row r="352" spans="1:44" ht="15.75" customHeight="1" x14ac:dyDescent="0.25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  <c r="AN352" s="102"/>
      <c r="AO352" s="102"/>
      <c r="AP352" s="102"/>
      <c r="AQ352" s="102"/>
      <c r="AR352" s="102"/>
    </row>
    <row r="353" spans="1:44" ht="15.75" customHeight="1" x14ac:dyDescent="0.25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  <c r="AR353" s="102"/>
    </row>
    <row r="354" spans="1:44" ht="15.75" customHeight="1" x14ac:dyDescent="0.25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2"/>
      <c r="AO354" s="102"/>
      <c r="AP354" s="102"/>
      <c r="AQ354" s="102"/>
      <c r="AR354" s="102"/>
    </row>
    <row r="355" spans="1:44" ht="15.75" customHeight="1" x14ac:dyDescent="0.25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2"/>
      <c r="AO355" s="102"/>
      <c r="AP355" s="102"/>
      <c r="AQ355" s="102"/>
      <c r="AR355" s="102"/>
    </row>
    <row r="356" spans="1:44" ht="15.75" customHeight="1" x14ac:dyDescent="0.25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  <c r="AN356" s="102"/>
      <c r="AO356" s="102"/>
      <c r="AP356" s="102"/>
      <c r="AQ356" s="102"/>
      <c r="AR356" s="102"/>
    </row>
    <row r="357" spans="1:44" ht="15.75" customHeight="1" x14ac:dyDescent="0.25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2"/>
      <c r="AO357" s="102"/>
      <c r="AP357" s="102"/>
      <c r="AQ357" s="102"/>
      <c r="AR357" s="102"/>
    </row>
    <row r="358" spans="1:44" ht="15.75" customHeight="1" x14ac:dyDescent="0.25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  <c r="AR358" s="102"/>
    </row>
    <row r="359" spans="1:44" ht="15.75" customHeight="1" x14ac:dyDescent="0.25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2"/>
      <c r="AO359" s="102"/>
      <c r="AP359" s="102"/>
      <c r="AQ359" s="102"/>
      <c r="AR359" s="102"/>
    </row>
    <row r="360" spans="1:44" ht="15.75" customHeight="1" x14ac:dyDescent="0.25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  <c r="AR360" s="102"/>
    </row>
    <row r="361" spans="1:44" ht="15.75" customHeight="1" x14ac:dyDescent="0.25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2"/>
      <c r="AO361" s="102"/>
      <c r="AP361" s="102"/>
      <c r="AQ361" s="102"/>
      <c r="AR361" s="102"/>
    </row>
    <row r="362" spans="1:44" ht="15.75" customHeight="1" x14ac:dyDescent="0.25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</row>
    <row r="363" spans="1:44" ht="15.75" customHeight="1" x14ac:dyDescent="0.25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</row>
    <row r="364" spans="1:44" ht="15.75" customHeight="1" x14ac:dyDescent="0.25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  <c r="AR364" s="102"/>
    </row>
    <row r="365" spans="1:44" ht="15.75" customHeight="1" x14ac:dyDescent="0.25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</row>
    <row r="366" spans="1:44" ht="15.75" customHeight="1" x14ac:dyDescent="0.25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2"/>
      <c r="AO366" s="102"/>
      <c r="AP366" s="102"/>
      <c r="AQ366" s="102"/>
      <c r="AR366" s="102"/>
    </row>
    <row r="367" spans="1:44" ht="15.75" customHeight="1" x14ac:dyDescent="0.25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2"/>
      <c r="AO367" s="102"/>
      <c r="AP367" s="102"/>
      <c r="AQ367" s="102"/>
      <c r="AR367" s="102"/>
    </row>
    <row r="368" spans="1:44" ht="15.75" customHeight="1" x14ac:dyDescent="0.25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  <c r="AR368" s="102"/>
    </row>
    <row r="369" spans="1:44" ht="15.75" customHeight="1" x14ac:dyDescent="0.25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  <c r="AR369" s="102"/>
    </row>
    <row r="370" spans="1:44" ht="15.75" customHeight="1" x14ac:dyDescent="0.25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2"/>
      <c r="AO370" s="102"/>
      <c r="AP370" s="102"/>
      <c r="AQ370" s="102"/>
      <c r="AR370" s="102"/>
    </row>
    <row r="371" spans="1:44" ht="15.75" customHeight="1" x14ac:dyDescent="0.25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2"/>
      <c r="AO371" s="102"/>
      <c r="AP371" s="102"/>
      <c r="AQ371" s="102"/>
      <c r="AR371" s="102"/>
    </row>
    <row r="372" spans="1:44" ht="15.75" customHeight="1" x14ac:dyDescent="0.25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2"/>
      <c r="AO372" s="102"/>
      <c r="AP372" s="102"/>
      <c r="AQ372" s="102"/>
      <c r="AR372" s="102"/>
    </row>
    <row r="373" spans="1:44" ht="15.75" customHeight="1" x14ac:dyDescent="0.25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2"/>
      <c r="AO373" s="102"/>
      <c r="AP373" s="102"/>
      <c r="AQ373" s="102"/>
      <c r="AR373" s="102"/>
    </row>
    <row r="374" spans="1:44" ht="15.75" customHeight="1" x14ac:dyDescent="0.25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2"/>
      <c r="AO374" s="102"/>
      <c r="AP374" s="102"/>
      <c r="AQ374" s="102"/>
      <c r="AR374" s="102"/>
    </row>
    <row r="375" spans="1:44" ht="15.75" customHeight="1" x14ac:dyDescent="0.25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2"/>
      <c r="AO375" s="102"/>
      <c r="AP375" s="102"/>
      <c r="AQ375" s="102"/>
      <c r="AR375" s="102"/>
    </row>
    <row r="376" spans="1:44" ht="15.75" customHeight="1" x14ac:dyDescent="0.25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  <c r="AN376" s="102"/>
      <c r="AO376" s="102"/>
      <c r="AP376" s="102"/>
      <c r="AQ376" s="102"/>
      <c r="AR376" s="102"/>
    </row>
    <row r="377" spans="1:44" ht="15.75" customHeight="1" x14ac:dyDescent="0.25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  <c r="AN377" s="102"/>
      <c r="AO377" s="102"/>
      <c r="AP377" s="102"/>
      <c r="AQ377" s="102"/>
      <c r="AR377" s="102"/>
    </row>
    <row r="378" spans="1:44" ht="15.75" customHeight="1" x14ac:dyDescent="0.25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2"/>
      <c r="AO378" s="102"/>
      <c r="AP378" s="102"/>
      <c r="AQ378" s="102"/>
      <c r="AR378" s="102"/>
    </row>
    <row r="379" spans="1:44" ht="15.75" customHeight="1" x14ac:dyDescent="0.25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  <c r="AN379" s="102"/>
      <c r="AO379" s="102"/>
      <c r="AP379" s="102"/>
      <c r="AQ379" s="102"/>
      <c r="AR379" s="102"/>
    </row>
    <row r="380" spans="1:44" ht="15.75" customHeight="1" x14ac:dyDescent="0.25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2"/>
      <c r="AO380" s="102"/>
      <c r="AP380" s="102"/>
      <c r="AQ380" s="102"/>
      <c r="AR380" s="102"/>
    </row>
    <row r="381" spans="1:44" ht="15.75" customHeight="1" x14ac:dyDescent="0.25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  <c r="AN381" s="102"/>
      <c r="AO381" s="102"/>
      <c r="AP381" s="102"/>
      <c r="AQ381" s="102"/>
      <c r="AR381" s="102"/>
    </row>
    <row r="382" spans="1:44" ht="15.75" customHeight="1" x14ac:dyDescent="0.25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2"/>
      <c r="AO382" s="102"/>
      <c r="AP382" s="102"/>
      <c r="AQ382" s="102"/>
      <c r="AR382" s="102"/>
    </row>
    <row r="383" spans="1:44" ht="15.75" customHeight="1" x14ac:dyDescent="0.25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  <c r="AR383" s="102"/>
    </row>
    <row r="384" spans="1:44" ht="15.75" customHeight="1" x14ac:dyDescent="0.25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  <c r="AN384" s="102"/>
      <c r="AO384" s="102"/>
      <c r="AP384" s="102"/>
      <c r="AQ384" s="102"/>
      <c r="AR384" s="102"/>
    </row>
    <row r="385" spans="1:44" ht="15.75" customHeight="1" x14ac:dyDescent="0.25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  <c r="AJ385" s="102"/>
      <c r="AK385" s="102"/>
      <c r="AL385" s="102"/>
      <c r="AM385" s="102"/>
      <c r="AN385" s="102"/>
      <c r="AO385" s="102"/>
      <c r="AP385" s="102"/>
      <c r="AQ385" s="102"/>
      <c r="AR385" s="102"/>
    </row>
    <row r="386" spans="1:44" ht="15.75" customHeight="1" x14ac:dyDescent="0.25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  <c r="AN386" s="102"/>
      <c r="AO386" s="102"/>
      <c r="AP386" s="102"/>
      <c r="AQ386" s="102"/>
      <c r="AR386" s="102"/>
    </row>
    <row r="387" spans="1:44" ht="15.75" customHeight="1" x14ac:dyDescent="0.25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  <c r="AJ387" s="102"/>
      <c r="AK387" s="102"/>
      <c r="AL387" s="102"/>
      <c r="AM387" s="102"/>
      <c r="AN387" s="102"/>
      <c r="AO387" s="102"/>
      <c r="AP387" s="102"/>
      <c r="AQ387" s="102"/>
      <c r="AR387" s="102"/>
    </row>
    <row r="388" spans="1:44" ht="15.75" customHeight="1" x14ac:dyDescent="0.25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  <c r="AJ388" s="102"/>
      <c r="AK388" s="102"/>
      <c r="AL388" s="102"/>
      <c r="AM388" s="102"/>
      <c r="AN388" s="102"/>
      <c r="AO388" s="102"/>
      <c r="AP388" s="102"/>
      <c r="AQ388" s="102"/>
      <c r="AR388" s="102"/>
    </row>
    <row r="389" spans="1:44" ht="15.75" customHeight="1" x14ac:dyDescent="0.25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  <c r="AJ389" s="102"/>
      <c r="AK389" s="102"/>
      <c r="AL389" s="102"/>
      <c r="AM389" s="102"/>
      <c r="AN389" s="102"/>
      <c r="AO389" s="102"/>
      <c r="AP389" s="102"/>
      <c r="AQ389" s="102"/>
      <c r="AR389" s="102"/>
    </row>
    <row r="390" spans="1:44" ht="15.75" customHeight="1" x14ac:dyDescent="0.25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  <c r="AJ390" s="102"/>
      <c r="AK390" s="102"/>
      <c r="AL390" s="102"/>
      <c r="AM390" s="102"/>
      <c r="AN390" s="102"/>
      <c r="AO390" s="102"/>
      <c r="AP390" s="102"/>
      <c r="AQ390" s="102"/>
      <c r="AR390" s="102"/>
    </row>
    <row r="391" spans="1:44" ht="15.75" customHeight="1" x14ac:dyDescent="0.25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  <c r="AN391" s="102"/>
      <c r="AO391" s="102"/>
      <c r="AP391" s="102"/>
      <c r="AQ391" s="102"/>
      <c r="AR391" s="102"/>
    </row>
    <row r="392" spans="1:44" ht="15.75" customHeight="1" x14ac:dyDescent="0.25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  <c r="AN392" s="102"/>
      <c r="AO392" s="102"/>
      <c r="AP392" s="102"/>
      <c r="AQ392" s="102"/>
      <c r="AR392" s="102"/>
    </row>
    <row r="393" spans="1:44" ht="15.75" customHeight="1" x14ac:dyDescent="0.25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2"/>
      <c r="AO393" s="102"/>
      <c r="AP393" s="102"/>
      <c r="AQ393" s="102"/>
      <c r="AR393" s="102"/>
    </row>
    <row r="394" spans="1:44" ht="15.75" customHeight="1" x14ac:dyDescent="0.25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  <c r="AJ394" s="102"/>
      <c r="AK394" s="102"/>
      <c r="AL394" s="102"/>
      <c r="AM394" s="102"/>
      <c r="AN394" s="102"/>
      <c r="AO394" s="102"/>
      <c r="AP394" s="102"/>
      <c r="AQ394" s="102"/>
      <c r="AR394" s="102"/>
    </row>
    <row r="395" spans="1:44" ht="15.75" customHeight="1" x14ac:dyDescent="0.25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  <c r="AN395" s="102"/>
      <c r="AO395" s="102"/>
      <c r="AP395" s="102"/>
      <c r="AQ395" s="102"/>
      <c r="AR395" s="102"/>
    </row>
    <row r="396" spans="1:44" ht="15.75" customHeight="1" x14ac:dyDescent="0.25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  <c r="AN396" s="102"/>
      <c r="AO396" s="102"/>
      <c r="AP396" s="102"/>
      <c r="AQ396" s="102"/>
      <c r="AR396" s="102"/>
    </row>
    <row r="397" spans="1:44" ht="15.75" customHeight="1" x14ac:dyDescent="0.25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  <c r="AN397" s="102"/>
      <c r="AO397" s="102"/>
      <c r="AP397" s="102"/>
      <c r="AQ397" s="102"/>
      <c r="AR397" s="102"/>
    </row>
    <row r="398" spans="1:44" ht="15.75" customHeight="1" x14ac:dyDescent="0.25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  <c r="AN398" s="102"/>
      <c r="AO398" s="102"/>
      <c r="AP398" s="102"/>
      <c r="AQ398" s="102"/>
      <c r="AR398" s="102"/>
    </row>
    <row r="399" spans="1:44" ht="15.75" customHeight="1" x14ac:dyDescent="0.25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  <c r="AN399" s="102"/>
      <c r="AO399" s="102"/>
      <c r="AP399" s="102"/>
      <c r="AQ399" s="102"/>
      <c r="AR399" s="102"/>
    </row>
    <row r="400" spans="1:44" ht="15.75" customHeight="1" x14ac:dyDescent="0.25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2"/>
      <c r="AO400" s="102"/>
      <c r="AP400" s="102"/>
      <c r="AQ400" s="102"/>
      <c r="AR400" s="102"/>
    </row>
    <row r="401" spans="1:44" ht="15.75" customHeight="1" x14ac:dyDescent="0.25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  <c r="AJ401" s="102"/>
      <c r="AK401" s="102"/>
      <c r="AL401" s="102"/>
      <c r="AM401" s="102"/>
      <c r="AN401" s="102"/>
      <c r="AO401" s="102"/>
      <c r="AP401" s="102"/>
      <c r="AQ401" s="102"/>
      <c r="AR401" s="102"/>
    </row>
    <row r="402" spans="1:44" ht="15.75" customHeight="1" x14ac:dyDescent="0.25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  <c r="AJ402" s="102"/>
      <c r="AK402" s="102"/>
      <c r="AL402" s="102"/>
      <c r="AM402" s="102"/>
      <c r="AN402" s="102"/>
      <c r="AO402" s="102"/>
      <c r="AP402" s="102"/>
      <c r="AQ402" s="102"/>
      <c r="AR402" s="102"/>
    </row>
    <row r="403" spans="1:44" ht="15.75" customHeight="1" x14ac:dyDescent="0.25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  <c r="AN403" s="102"/>
      <c r="AO403" s="102"/>
      <c r="AP403" s="102"/>
      <c r="AQ403" s="102"/>
      <c r="AR403" s="102"/>
    </row>
    <row r="404" spans="1:44" ht="15.75" customHeight="1" x14ac:dyDescent="0.25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  <c r="AJ404" s="102"/>
      <c r="AK404" s="102"/>
      <c r="AL404" s="102"/>
      <c r="AM404" s="102"/>
      <c r="AN404" s="102"/>
      <c r="AO404" s="102"/>
      <c r="AP404" s="102"/>
      <c r="AQ404" s="102"/>
      <c r="AR404" s="102"/>
    </row>
    <row r="405" spans="1:44" ht="15.75" customHeight="1" x14ac:dyDescent="0.25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  <c r="AJ405" s="102"/>
      <c r="AK405" s="102"/>
      <c r="AL405" s="102"/>
      <c r="AM405" s="102"/>
      <c r="AN405" s="102"/>
      <c r="AO405" s="102"/>
      <c r="AP405" s="102"/>
      <c r="AQ405" s="102"/>
      <c r="AR405" s="102"/>
    </row>
    <row r="406" spans="1:44" ht="15.75" customHeight="1" x14ac:dyDescent="0.25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  <c r="AJ406" s="102"/>
      <c r="AK406" s="102"/>
      <c r="AL406" s="102"/>
      <c r="AM406" s="102"/>
      <c r="AN406" s="102"/>
      <c r="AO406" s="102"/>
      <c r="AP406" s="102"/>
      <c r="AQ406" s="102"/>
      <c r="AR406" s="102"/>
    </row>
    <row r="407" spans="1:44" ht="15.75" customHeight="1" x14ac:dyDescent="0.25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  <c r="AJ407" s="102"/>
      <c r="AK407" s="102"/>
      <c r="AL407" s="102"/>
      <c r="AM407" s="102"/>
      <c r="AN407" s="102"/>
      <c r="AO407" s="102"/>
      <c r="AP407" s="102"/>
      <c r="AQ407" s="102"/>
      <c r="AR407" s="102"/>
    </row>
    <row r="408" spans="1:44" ht="15.75" customHeight="1" x14ac:dyDescent="0.25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  <c r="AN408" s="102"/>
      <c r="AO408" s="102"/>
      <c r="AP408" s="102"/>
      <c r="AQ408" s="102"/>
      <c r="AR408" s="102"/>
    </row>
    <row r="409" spans="1:44" ht="15.75" customHeight="1" x14ac:dyDescent="0.25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  <c r="AJ409" s="102"/>
      <c r="AK409" s="102"/>
      <c r="AL409" s="102"/>
      <c r="AM409" s="102"/>
      <c r="AN409" s="102"/>
      <c r="AO409" s="102"/>
      <c r="AP409" s="102"/>
      <c r="AQ409" s="102"/>
      <c r="AR409" s="102"/>
    </row>
    <row r="410" spans="1:44" ht="15.75" customHeight="1" x14ac:dyDescent="0.25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  <c r="AN410" s="102"/>
      <c r="AO410" s="102"/>
      <c r="AP410" s="102"/>
      <c r="AQ410" s="102"/>
      <c r="AR410" s="102"/>
    </row>
    <row r="411" spans="1:44" ht="15.75" customHeight="1" x14ac:dyDescent="0.25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  <c r="AJ411" s="102"/>
      <c r="AK411" s="102"/>
      <c r="AL411" s="102"/>
      <c r="AM411" s="102"/>
      <c r="AN411" s="102"/>
      <c r="AO411" s="102"/>
      <c r="AP411" s="102"/>
      <c r="AQ411" s="102"/>
      <c r="AR411" s="102"/>
    </row>
    <row r="412" spans="1:44" ht="15.75" customHeight="1" x14ac:dyDescent="0.25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2"/>
      <c r="AO412" s="102"/>
      <c r="AP412" s="102"/>
      <c r="AQ412" s="102"/>
      <c r="AR412" s="102"/>
    </row>
    <row r="413" spans="1:44" ht="15.75" customHeight="1" x14ac:dyDescent="0.25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  <c r="AN413" s="102"/>
      <c r="AO413" s="102"/>
      <c r="AP413" s="102"/>
      <c r="AQ413" s="102"/>
      <c r="AR413" s="102"/>
    </row>
    <row r="414" spans="1:44" ht="15.75" customHeight="1" x14ac:dyDescent="0.25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  <c r="AJ414" s="102"/>
      <c r="AK414" s="102"/>
      <c r="AL414" s="102"/>
      <c r="AM414" s="102"/>
      <c r="AN414" s="102"/>
      <c r="AO414" s="102"/>
      <c r="AP414" s="102"/>
      <c r="AQ414" s="102"/>
      <c r="AR414" s="102"/>
    </row>
    <row r="415" spans="1:44" ht="15.75" customHeight="1" x14ac:dyDescent="0.25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  <c r="AJ415" s="102"/>
      <c r="AK415" s="102"/>
      <c r="AL415" s="102"/>
      <c r="AM415" s="102"/>
      <c r="AN415" s="102"/>
      <c r="AO415" s="102"/>
      <c r="AP415" s="102"/>
      <c r="AQ415" s="102"/>
      <c r="AR415" s="102"/>
    </row>
    <row r="416" spans="1:44" ht="15.75" customHeight="1" x14ac:dyDescent="0.25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  <c r="AJ416" s="102"/>
      <c r="AK416" s="102"/>
      <c r="AL416" s="102"/>
      <c r="AM416" s="102"/>
      <c r="AN416" s="102"/>
      <c r="AO416" s="102"/>
      <c r="AP416" s="102"/>
      <c r="AQ416" s="102"/>
      <c r="AR416" s="102"/>
    </row>
    <row r="417" spans="1:44" ht="15.75" customHeight="1" x14ac:dyDescent="0.25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  <c r="AN417" s="102"/>
      <c r="AO417" s="102"/>
      <c r="AP417" s="102"/>
      <c r="AQ417" s="102"/>
      <c r="AR417" s="102"/>
    </row>
    <row r="418" spans="1:44" ht="15.75" customHeight="1" x14ac:dyDescent="0.25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  <c r="AJ418" s="102"/>
      <c r="AK418" s="102"/>
      <c r="AL418" s="102"/>
      <c r="AM418" s="102"/>
      <c r="AN418" s="102"/>
      <c r="AO418" s="102"/>
      <c r="AP418" s="102"/>
      <c r="AQ418" s="102"/>
      <c r="AR418" s="102"/>
    </row>
    <row r="419" spans="1:44" ht="15.75" customHeight="1" x14ac:dyDescent="0.25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  <c r="AJ419" s="102"/>
      <c r="AK419" s="102"/>
      <c r="AL419" s="102"/>
      <c r="AM419" s="102"/>
      <c r="AN419" s="102"/>
      <c r="AO419" s="102"/>
      <c r="AP419" s="102"/>
      <c r="AQ419" s="102"/>
      <c r="AR419" s="102"/>
    </row>
    <row r="420" spans="1:44" ht="15.75" customHeight="1" x14ac:dyDescent="0.25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  <c r="AJ420" s="102"/>
      <c r="AK420" s="102"/>
      <c r="AL420" s="102"/>
      <c r="AM420" s="102"/>
      <c r="AN420" s="102"/>
      <c r="AO420" s="102"/>
      <c r="AP420" s="102"/>
      <c r="AQ420" s="102"/>
      <c r="AR420" s="102"/>
    </row>
    <row r="421" spans="1:44" ht="15.75" customHeight="1" x14ac:dyDescent="0.25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  <c r="AN421" s="102"/>
      <c r="AO421" s="102"/>
      <c r="AP421" s="102"/>
      <c r="AQ421" s="102"/>
      <c r="AR421" s="102"/>
    </row>
    <row r="422" spans="1:44" ht="15.75" customHeight="1" x14ac:dyDescent="0.25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  <c r="AN422" s="102"/>
      <c r="AO422" s="102"/>
      <c r="AP422" s="102"/>
      <c r="AQ422" s="102"/>
      <c r="AR422" s="102"/>
    </row>
    <row r="423" spans="1:44" ht="15.75" customHeight="1" x14ac:dyDescent="0.25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  <c r="AN423" s="102"/>
      <c r="AO423" s="102"/>
      <c r="AP423" s="102"/>
      <c r="AQ423" s="102"/>
      <c r="AR423" s="102"/>
    </row>
    <row r="424" spans="1:44" ht="15.75" customHeight="1" x14ac:dyDescent="0.25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  <c r="AN424" s="102"/>
      <c r="AO424" s="102"/>
      <c r="AP424" s="102"/>
      <c r="AQ424" s="102"/>
      <c r="AR424" s="102"/>
    </row>
    <row r="425" spans="1:44" ht="15.75" customHeight="1" x14ac:dyDescent="0.25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  <c r="AN425" s="102"/>
      <c r="AO425" s="102"/>
      <c r="AP425" s="102"/>
      <c r="AQ425" s="102"/>
      <c r="AR425" s="102"/>
    </row>
    <row r="426" spans="1:44" ht="15.75" customHeight="1" x14ac:dyDescent="0.25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  <c r="AJ426" s="102"/>
      <c r="AK426" s="102"/>
      <c r="AL426" s="102"/>
      <c r="AM426" s="102"/>
      <c r="AN426" s="102"/>
      <c r="AO426" s="102"/>
      <c r="AP426" s="102"/>
      <c r="AQ426" s="102"/>
      <c r="AR426" s="102"/>
    </row>
    <row r="427" spans="1:44" ht="15.75" customHeight="1" x14ac:dyDescent="0.25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  <c r="AN427" s="102"/>
      <c r="AO427" s="102"/>
      <c r="AP427" s="102"/>
      <c r="AQ427" s="102"/>
      <c r="AR427" s="102"/>
    </row>
    <row r="428" spans="1:44" ht="15.75" customHeight="1" x14ac:dyDescent="0.25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  <c r="AJ428" s="102"/>
      <c r="AK428" s="102"/>
      <c r="AL428" s="102"/>
      <c r="AM428" s="102"/>
      <c r="AN428" s="102"/>
      <c r="AO428" s="102"/>
      <c r="AP428" s="102"/>
      <c r="AQ428" s="102"/>
      <c r="AR428" s="102"/>
    </row>
    <row r="429" spans="1:44" ht="15.75" customHeight="1" x14ac:dyDescent="0.25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  <c r="AJ429" s="102"/>
      <c r="AK429" s="102"/>
      <c r="AL429" s="102"/>
      <c r="AM429" s="102"/>
      <c r="AN429" s="102"/>
      <c r="AO429" s="102"/>
      <c r="AP429" s="102"/>
      <c r="AQ429" s="102"/>
      <c r="AR429" s="102"/>
    </row>
    <row r="430" spans="1:44" ht="15.75" customHeight="1" x14ac:dyDescent="0.25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  <c r="AN430" s="102"/>
      <c r="AO430" s="102"/>
      <c r="AP430" s="102"/>
      <c r="AQ430" s="102"/>
      <c r="AR430" s="102"/>
    </row>
    <row r="431" spans="1:44" ht="15.75" customHeight="1" x14ac:dyDescent="0.25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  <c r="AN431" s="102"/>
      <c r="AO431" s="102"/>
      <c r="AP431" s="102"/>
      <c r="AQ431" s="102"/>
      <c r="AR431" s="102"/>
    </row>
    <row r="432" spans="1:44" ht="15.75" customHeight="1" x14ac:dyDescent="0.25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  <c r="AN432" s="102"/>
      <c r="AO432" s="102"/>
      <c r="AP432" s="102"/>
      <c r="AQ432" s="102"/>
      <c r="AR432" s="102"/>
    </row>
    <row r="433" spans="1:44" ht="15.75" customHeight="1" x14ac:dyDescent="0.25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  <c r="AN433" s="102"/>
      <c r="AO433" s="102"/>
      <c r="AP433" s="102"/>
      <c r="AQ433" s="102"/>
      <c r="AR433" s="102"/>
    </row>
    <row r="434" spans="1:44" ht="15.75" customHeight="1" x14ac:dyDescent="0.25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  <c r="AN434" s="102"/>
      <c r="AO434" s="102"/>
      <c r="AP434" s="102"/>
      <c r="AQ434" s="102"/>
      <c r="AR434" s="102"/>
    </row>
    <row r="435" spans="1:44" ht="15.75" customHeight="1" x14ac:dyDescent="0.25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  <c r="AN435" s="102"/>
      <c r="AO435" s="102"/>
      <c r="AP435" s="102"/>
      <c r="AQ435" s="102"/>
      <c r="AR435" s="102"/>
    </row>
    <row r="436" spans="1:44" ht="15.75" customHeight="1" x14ac:dyDescent="0.25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  <c r="AN436" s="102"/>
      <c r="AO436" s="102"/>
      <c r="AP436" s="102"/>
      <c r="AQ436" s="102"/>
      <c r="AR436" s="102"/>
    </row>
    <row r="437" spans="1:44" ht="15.75" customHeight="1" x14ac:dyDescent="0.25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  <c r="AN437" s="102"/>
      <c r="AO437" s="102"/>
      <c r="AP437" s="102"/>
      <c r="AQ437" s="102"/>
      <c r="AR437" s="102"/>
    </row>
    <row r="438" spans="1:44" ht="15.75" customHeight="1" x14ac:dyDescent="0.25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  <c r="AN438" s="102"/>
      <c r="AO438" s="102"/>
      <c r="AP438" s="102"/>
      <c r="AQ438" s="102"/>
      <c r="AR438" s="102"/>
    </row>
    <row r="439" spans="1:44" ht="15.75" customHeight="1" x14ac:dyDescent="0.25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  <c r="AN439" s="102"/>
      <c r="AO439" s="102"/>
      <c r="AP439" s="102"/>
      <c r="AQ439" s="102"/>
      <c r="AR439" s="102"/>
    </row>
    <row r="440" spans="1:44" ht="15.75" customHeight="1" x14ac:dyDescent="0.25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  <c r="AN440" s="102"/>
      <c r="AO440" s="102"/>
      <c r="AP440" s="102"/>
      <c r="AQ440" s="102"/>
      <c r="AR440" s="102"/>
    </row>
    <row r="441" spans="1:44" ht="15.75" customHeight="1" x14ac:dyDescent="0.25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  <c r="AN441" s="102"/>
      <c r="AO441" s="102"/>
      <c r="AP441" s="102"/>
      <c r="AQ441" s="102"/>
      <c r="AR441" s="102"/>
    </row>
    <row r="442" spans="1:44" ht="15.75" customHeight="1" x14ac:dyDescent="0.25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  <c r="AN442" s="102"/>
      <c r="AO442" s="102"/>
      <c r="AP442" s="102"/>
      <c r="AQ442" s="102"/>
      <c r="AR442" s="102"/>
    </row>
    <row r="443" spans="1:44" ht="15.75" customHeight="1" x14ac:dyDescent="0.25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  <c r="AN443" s="102"/>
      <c r="AO443" s="102"/>
      <c r="AP443" s="102"/>
      <c r="AQ443" s="102"/>
      <c r="AR443" s="102"/>
    </row>
    <row r="444" spans="1:44" ht="15.75" customHeight="1" x14ac:dyDescent="0.25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  <c r="AN444" s="102"/>
      <c r="AO444" s="102"/>
      <c r="AP444" s="102"/>
      <c r="AQ444" s="102"/>
      <c r="AR444" s="102"/>
    </row>
    <row r="445" spans="1:44" ht="15.75" customHeight="1" x14ac:dyDescent="0.25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  <c r="AN445" s="102"/>
      <c r="AO445" s="102"/>
      <c r="AP445" s="102"/>
      <c r="AQ445" s="102"/>
      <c r="AR445" s="102"/>
    </row>
    <row r="446" spans="1:44" ht="15.75" customHeight="1" x14ac:dyDescent="0.25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  <c r="AN446" s="102"/>
      <c r="AO446" s="102"/>
      <c r="AP446" s="102"/>
      <c r="AQ446" s="102"/>
      <c r="AR446" s="102"/>
    </row>
    <row r="447" spans="1:44" ht="15.75" customHeight="1" x14ac:dyDescent="0.25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  <c r="AN447" s="102"/>
      <c r="AO447" s="102"/>
      <c r="AP447" s="102"/>
      <c r="AQ447" s="102"/>
      <c r="AR447" s="102"/>
    </row>
    <row r="448" spans="1:44" ht="15.75" customHeight="1" x14ac:dyDescent="0.25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  <c r="AN448" s="102"/>
      <c r="AO448" s="102"/>
      <c r="AP448" s="102"/>
      <c r="AQ448" s="102"/>
      <c r="AR448" s="102"/>
    </row>
    <row r="449" spans="1:44" ht="15.75" customHeight="1" x14ac:dyDescent="0.25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  <c r="AN449" s="102"/>
      <c r="AO449" s="102"/>
      <c r="AP449" s="102"/>
      <c r="AQ449" s="102"/>
      <c r="AR449" s="102"/>
    </row>
    <row r="450" spans="1:44" ht="15.75" customHeight="1" x14ac:dyDescent="0.25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  <c r="AN450" s="102"/>
      <c r="AO450" s="102"/>
      <c r="AP450" s="102"/>
      <c r="AQ450" s="102"/>
      <c r="AR450" s="102"/>
    </row>
    <row r="451" spans="1:44" ht="15.75" customHeight="1" x14ac:dyDescent="0.25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  <c r="AN451" s="102"/>
      <c r="AO451" s="102"/>
      <c r="AP451" s="102"/>
      <c r="AQ451" s="102"/>
      <c r="AR451" s="102"/>
    </row>
    <row r="452" spans="1:44" ht="15.75" customHeight="1" x14ac:dyDescent="0.25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  <c r="AN452" s="102"/>
      <c r="AO452" s="102"/>
      <c r="AP452" s="102"/>
      <c r="AQ452" s="102"/>
      <c r="AR452" s="102"/>
    </row>
    <row r="453" spans="1:44" ht="15.75" customHeight="1" x14ac:dyDescent="0.25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  <c r="AN453" s="102"/>
      <c r="AO453" s="102"/>
      <c r="AP453" s="102"/>
      <c r="AQ453" s="102"/>
      <c r="AR453" s="102"/>
    </row>
    <row r="454" spans="1:44" ht="15.75" customHeight="1" x14ac:dyDescent="0.25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  <c r="AN454" s="102"/>
      <c r="AO454" s="102"/>
      <c r="AP454" s="102"/>
      <c r="AQ454" s="102"/>
      <c r="AR454" s="102"/>
    </row>
    <row r="455" spans="1:44" ht="15.75" customHeight="1" x14ac:dyDescent="0.25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  <c r="AN455" s="102"/>
      <c r="AO455" s="102"/>
      <c r="AP455" s="102"/>
      <c r="AQ455" s="102"/>
      <c r="AR455" s="102"/>
    </row>
    <row r="456" spans="1:44" ht="15.75" customHeight="1" x14ac:dyDescent="0.25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  <c r="AN456" s="102"/>
      <c r="AO456" s="102"/>
      <c r="AP456" s="102"/>
      <c r="AQ456" s="102"/>
      <c r="AR456" s="102"/>
    </row>
    <row r="457" spans="1:44" ht="15.75" customHeight="1" x14ac:dyDescent="0.25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  <c r="AN457" s="102"/>
      <c r="AO457" s="102"/>
      <c r="AP457" s="102"/>
      <c r="AQ457" s="102"/>
      <c r="AR457" s="102"/>
    </row>
    <row r="458" spans="1:44" ht="15.75" customHeight="1" x14ac:dyDescent="0.25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  <c r="AN458" s="102"/>
      <c r="AO458" s="102"/>
      <c r="AP458" s="102"/>
      <c r="AQ458" s="102"/>
      <c r="AR458" s="102"/>
    </row>
    <row r="459" spans="1:44" ht="15.75" customHeight="1" x14ac:dyDescent="0.25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  <c r="AN459" s="102"/>
      <c r="AO459" s="102"/>
      <c r="AP459" s="102"/>
      <c r="AQ459" s="102"/>
      <c r="AR459" s="102"/>
    </row>
    <row r="460" spans="1:44" ht="15.75" customHeight="1" x14ac:dyDescent="0.25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  <c r="AN460" s="102"/>
      <c r="AO460" s="102"/>
      <c r="AP460" s="102"/>
      <c r="AQ460" s="102"/>
      <c r="AR460" s="102"/>
    </row>
    <row r="461" spans="1:44" ht="15.75" customHeight="1" x14ac:dyDescent="0.25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  <c r="AN461" s="102"/>
      <c r="AO461" s="102"/>
      <c r="AP461" s="102"/>
      <c r="AQ461" s="102"/>
      <c r="AR461" s="102"/>
    </row>
    <row r="462" spans="1:44" ht="15.75" customHeight="1" x14ac:dyDescent="0.25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  <c r="AN462" s="102"/>
      <c r="AO462" s="102"/>
      <c r="AP462" s="102"/>
      <c r="AQ462" s="102"/>
      <c r="AR462" s="102"/>
    </row>
    <row r="463" spans="1:44" ht="15.75" customHeight="1" x14ac:dyDescent="0.25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  <c r="AN463" s="102"/>
      <c r="AO463" s="102"/>
      <c r="AP463" s="102"/>
      <c r="AQ463" s="102"/>
      <c r="AR463" s="102"/>
    </row>
    <row r="464" spans="1:44" ht="15.75" customHeight="1" x14ac:dyDescent="0.25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  <c r="AN464" s="102"/>
      <c r="AO464" s="102"/>
      <c r="AP464" s="102"/>
      <c r="AQ464" s="102"/>
      <c r="AR464" s="102"/>
    </row>
    <row r="465" spans="1:44" ht="15.75" customHeight="1" x14ac:dyDescent="0.25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  <c r="AN465" s="102"/>
      <c r="AO465" s="102"/>
      <c r="AP465" s="102"/>
      <c r="AQ465" s="102"/>
      <c r="AR465" s="102"/>
    </row>
    <row r="466" spans="1:44" ht="15.75" customHeight="1" x14ac:dyDescent="0.25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  <c r="AN466" s="102"/>
      <c r="AO466" s="102"/>
      <c r="AP466" s="102"/>
      <c r="AQ466" s="102"/>
      <c r="AR466" s="102"/>
    </row>
    <row r="467" spans="1:44" ht="15.75" customHeight="1" x14ac:dyDescent="0.25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  <c r="AN467" s="102"/>
      <c r="AO467" s="102"/>
      <c r="AP467" s="102"/>
      <c r="AQ467" s="102"/>
      <c r="AR467" s="102"/>
    </row>
    <row r="468" spans="1:44" ht="15.75" customHeight="1" x14ac:dyDescent="0.25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  <c r="AN468" s="102"/>
      <c r="AO468" s="102"/>
      <c r="AP468" s="102"/>
      <c r="AQ468" s="102"/>
      <c r="AR468" s="102"/>
    </row>
    <row r="469" spans="1:44" ht="15.75" customHeight="1" x14ac:dyDescent="0.25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2"/>
      <c r="AO469" s="102"/>
      <c r="AP469" s="102"/>
      <c r="AQ469" s="102"/>
      <c r="AR469" s="102"/>
    </row>
    <row r="470" spans="1:44" ht="15.75" customHeight="1" x14ac:dyDescent="0.25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  <c r="AN470" s="102"/>
      <c r="AO470" s="102"/>
      <c r="AP470" s="102"/>
      <c r="AQ470" s="102"/>
      <c r="AR470" s="102"/>
    </row>
    <row r="471" spans="1:44" ht="15.75" customHeight="1" x14ac:dyDescent="0.25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  <c r="AN471" s="102"/>
      <c r="AO471" s="102"/>
      <c r="AP471" s="102"/>
      <c r="AQ471" s="102"/>
      <c r="AR471" s="102"/>
    </row>
    <row r="472" spans="1:44" ht="15.75" customHeight="1" x14ac:dyDescent="0.25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2"/>
      <c r="AO472" s="102"/>
      <c r="AP472" s="102"/>
      <c r="AQ472" s="102"/>
      <c r="AR472" s="102"/>
    </row>
    <row r="473" spans="1:44" ht="15.75" customHeight="1" x14ac:dyDescent="0.25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2"/>
      <c r="AO473" s="102"/>
      <c r="AP473" s="102"/>
      <c r="AQ473" s="102"/>
      <c r="AR473" s="102"/>
    </row>
    <row r="474" spans="1:44" ht="15.75" customHeight="1" x14ac:dyDescent="0.25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2"/>
      <c r="AO474" s="102"/>
      <c r="AP474" s="102"/>
      <c r="AQ474" s="102"/>
      <c r="AR474" s="102"/>
    </row>
    <row r="475" spans="1:44" ht="15.75" customHeight="1" x14ac:dyDescent="0.25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2"/>
      <c r="AO475" s="102"/>
      <c r="AP475" s="102"/>
      <c r="AQ475" s="102"/>
      <c r="AR475" s="102"/>
    </row>
    <row r="476" spans="1:44" ht="15.75" customHeight="1" x14ac:dyDescent="0.25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2"/>
      <c r="AO476" s="102"/>
      <c r="AP476" s="102"/>
      <c r="AQ476" s="102"/>
      <c r="AR476" s="102"/>
    </row>
    <row r="477" spans="1:44" ht="15.75" customHeight="1" x14ac:dyDescent="0.25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2"/>
      <c r="AO477" s="102"/>
      <c r="AP477" s="102"/>
      <c r="AQ477" s="102"/>
      <c r="AR477" s="102"/>
    </row>
    <row r="478" spans="1:44" ht="15.75" customHeight="1" x14ac:dyDescent="0.25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2"/>
      <c r="AO478" s="102"/>
      <c r="AP478" s="102"/>
      <c r="AQ478" s="102"/>
      <c r="AR478" s="102"/>
    </row>
    <row r="479" spans="1:44" ht="15.75" customHeight="1" x14ac:dyDescent="0.25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</row>
    <row r="480" spans="1:44" ht="15.75" customHeight="1" x14ac:dyDescent="0.25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</row>
    <row r="481" spans="1:44" ht="15.75" customHeight="1" x14ac:dyDescent="0.25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  <c r="AR481" s="102"/>
    </row>
    <row r="482" spans="1:44" ht="15.75" customHeight="1" x14ac:dyDescent="0.25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  <c r="AR482" s="102"/>
    </row>
    <row r="483" spans="1:44" ht="15.75" customHeight="1" x14ac:dyDescent="0.25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</row>
    <row r="484" spans="1:44" ht="15.75" customHeight="1" x14ac:dyDescent="0.25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</row>
    <row r="485" spans="1:44" ht="15.75" customHeight="1" x14ac:dyDescent="0.25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</row>
    <row r="486" spans="1:44" ht="15.75" customHeight="1" x14ac:dyDescent="0.25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</row>
    <row r="487" spans="1:44" ht="15.75" customHeight="1" x14ac:dyDescent="0.25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</row>
    <row r="488" spans="1:44" ht="15.75" customHeight="1" x14ac:dyDescent="0.25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</row>
    <row r="489" spans="1:44" ht="15.75" customHeight="1" x14ac:dyDescent="0.25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</row>
    <row r="490" spans="1:44" ht="15.75" customHeight="1" x14ac:dyDescent="0.25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</row>
    <row r="491" spans="1:44" ht="15.75" customHeight="1" x14ac:dyDescent="0.25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</row>
    <row r="492" spans="1:44" ht="15.75" customHeight="1" x14ac:dyDescent="0.25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</row>
    <row r="493" spans="1:44" ht="15.75" customHeight="1" x14ac:dyDescent="0.25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</row>
    <row r="494" spans="1:44" ht="15.75" customHeight="1" x14ac:dyDescent="0.25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</row>
    <row r="495" spans="1:44" ht="15.75" customHeight="1" x14ac:dyDescent="0.2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</row>
    <row r="496" spans="1:44" ht="15.75" customHeight="1" x14ac:dyDescent="0.25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</row>
    <row r="497" spans="1:44" ht="15.75" customHeight="1" x14ac:dyDescent="0.25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</row>
    <row r="498" spans="1:44" ht="15.75" customHeight="1" x14ac:dyDescent="0.25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</row>
    <row r="499" spans="1:44" ht="15.75" customHeight="1" x14ac:dyDescent="0.25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</row>
    <row r="500" spans="1:44" ht="15.75" customHeight="1" x14ac:dyDescent="0.25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</row>
    <row r="501" spans="1:44" ht="15.75" customHeight="1" x14ac:dyDescent="0.25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</row>
    <row r="502" spans="1:44" ht="15.75" customHeight="1" x14ac:dyDescent="0.25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</row>
    <row r="503" spans="1:44" ht="15.75" customHeight="1" x14ac:dyDescent="0.25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</row>
    <row r="504" spans="1:44" ht="15.75" customHeight="1" x14ac:dyDescent="0.25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</row>
    <row r="505" spans="1:44" ht="15.75" customHeight="1" x14ac:dyDescent="0.2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</row>
    <row r="506" spans="1:44" ht="15.75" customHeight="1" x14ac:dyDescent="0.25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</row>
    <row r="507" spans="1:44" ht="15.75" customHeight="1" x14ac:dyDescent="0.25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</row>
    <row r="508" spans="1:44" ht="15.75" customHeight="1" x14ac:dyDescent="0.25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</row>
    <row r="509" spans="1:44" ht="15.75" customHeight="1" x14ac:dyDescent="0.25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</row>
    <row r="510" spans="1:44" ht="15.75" customHeight="1" x14ac:dyDescent="0.25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</row>
    <row r="511" spans="1:44" ht="15.75" customHeight="1" x14ac:dyDescent="0.25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</row>
    <row r="512" spans="1:44" ht="15.75" customHeight="1" x14ac:dyDescent="0.25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</row>
    <row r="513" spans="1:44" ht="15.75" customHeight="1" x14ac:dyDescent="0.25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</row>
    <row r="514" spans="1:44" ht="15.75" customHeight="1" x14ac:dyDescent="0.25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</row>
    <row r="515" spans="1:44" ht="15.75" customHeight="1" x14ac:dyDescent="0.2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</row>
    <row r="516" spans="1:44" ht="15.75" customHeight="1" x14ac:dyDescent="0.25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</row>
    <row r="517" spans="1:44" ht="15.75" customHeight="1" x14ac:dyDescent="0.25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</row>
    <row r="518" spans="1:44" ht="15.75" customHeight="1" x14ac:dyDescent="0.25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</row>
    <row r="519" spans="1:44" ht="15.75" customHeight="1" x14ac:dyDescent="0.25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</row>
    <row r="520" spans="1:44" ht="15.75" customHeight="1" x14ac:dyDescent="0.25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</row>
    <row r="521" spans="1:44" ht="15.75" customHeight="1" x14ac:dyDescent="0.25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</row>
    <row r="522" spans="1:44" ht="15.75" customHeight="1" x14ac:dyDescent="0.25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</row>
    <row r="523" spans="1:44" ht="15.75" customHeight="1" x14ac:dyDescent="0.25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</row>
    <row r="524" spans="1:44" ht="15.75" customHeight="1" x14ac:dyDescent="0.25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</row>
    <row r="525" spans="1:44" ht="15.75" customHeight="1" x14ac:dyDescent="0.2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</row>
    <row r="526" spans="1:44" ht="15.75" customHeight="1" x14ac:dyDescent="0.25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</row>
    <row r="527" spans="1:44" ht="15.75" customHeight="1" x14ac:dyDescent="0.25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</row>
    <row r="528" spans="1:44" ht="15.75" customHeight="1" x14ac:dyDescent="0.25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</row>
    <row r="529" spans="1:44" ht="15.75" customHeight="1" x14ac:dyDescent="0.25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</row>
    <row r="530" spans="1:44" ht="15.75" customHeight="1" x14ac:dyDescent="0.25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</row>
    <row r="531" spans="1:44" ht="15.75" customHeight="1" x14ac:dyDescent="0.25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</row>
    <row r="532" spans="1:44" ht="15.75" customHeight="1" x14ac:dyDescent="0.25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</row>
    <row r="533" spans="1:44" ht="15.75" customHeight="1" x14ac:dyDescent="0.25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</row>
    <row r="534" spans="1:44" ht="15.75" customHeight="1" x14ac:dyDescent="0.25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</row>
    <row r="535" spans="1:44" ht="15.75" customHeight="1" x14ac:dyDescent="0.2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</row>
    <row r="536" spans="1:44" ht="15.75" customHeight="1" x14ac:dyDescent="0.25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</row>
    <row r="537" spans="1:44" ht="15.75" customHeight="1" x14ac:dyDescent="0.25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</row>
    <row r="538" spans="1:44" ht="15.75" customHeight="1" x14ac:dyDescent="0.25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</row>
    <row r="539" spans="1:44" ht="15.75" customHeight="1" x14ac:dyDescent="0.25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</row>
    <row r="540" spans="1:44" ht="15.75" customHeight="1" x14ac:dyDescent="0.25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</row>
    <row r="541" spans="1:44" ht="15.75" customHeight="1" x14ac:dyDescent="0.25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</row>
    <row r="542" spans="1:44" ht="15.75" customHeight="1" x14ac:dyDescent="0.25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</row>
    <row r="543" spans="1:44" ht="15.75" customHeight="1" x14ac:dyDescent="0.25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</row>
    <row r="544" spans="1:44" ht="15.75" customHeight="1" x14ac:dyDescent="0.25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  <c r="AN544" s="102"/>
      <c r="AO544" s="102"/>
      <c r="AP544" s="102"/>
      <c r="AQ544" s="102"/>
      <c r="AR544" s="102"/>
    </row>
    <row r="545" spans="1:44" ht="15.75" customHeight="1" x14ac:dyDescent="0.2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  <c r="AN545" s="102"/>
      <c r="AO545" s="102"/>
      <c r="AP545" s="102"/>
      <c r="AQ545" s="102"/>
      <c r="AR545" s="102"/>
    </row>
    <row r="546" spans="1:44" ht="15.75" customHeight="1" x14ac:dyDescent="0.25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  <c r="AN546" s="102"/>
      <c r="AO546" s="102"/>
      <c r="AP546" s="102"/>
      <c r="AQ546" s="102"/>
      <c r="AR546" s="102"/>
    </row>
    <row r="547" spans="1:44" ht="15.75" customHeight="1" x14ac:dyDescent="0.25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  <c r="AN547" s="102"/>
      <c r="AO547" s="102"/>
      <c r="AP547" s="102"/>
      <c r="AQ547" s="102"/>
      <c r="AR547" s="102"/>
    </row>
    <row r="548" spans="1:44" ht="15.75" customHeight="1" x14ac:dyDescent="0.25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  <c r="AN548" s="102"/>
      <c r="AO548" s="102"/>
      <c r="AP548" s="102"/>
      <c r="AQ548" s="102"/>
      <c r="AR548" s="102"/>
    </row>
    <row r="549" spans="1:44" ht="15.75" customHeight="1" x14ac:dyDescent="0.25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  <c r="AN549" s="102"/>
      <c r="AO549" s="102"/>
      <c r="AP549" s="102"/>
      <c r="AQ549" s="102"/>
      <c r="AR549" s="102"/>
    </row>
    <row r="550" spans="1:44" ht="15.75" customHeight="1" x14ac:dyDescent="0.25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  <c r="AN550" s="102"/>
      <c r="AO550" s="102"/>
      <c r="AP550" s="102"/>
      <c r="AQ550" s="102"/>
      <c r="AR550" s="102"/>
    </row>
    <row r="551" spans="1:44" ht="15.75" customHeight="1" x14ac:dyDescent="0.25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  <c r="AN551" s="102"/>
      <c r="AO551" s="102"/>
      <c r="AP551" s="102"/>
      <c r="AQ551" s="102"/>
      <c r="AR551" s="102"/>
    </row>
    <row r="552" spans="1:44" ht="15.75" customHeight="1" x14ac:dyDescent="0.25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  <c r="AN552" s="102"/>
      <c r="AO552" s="102"/>
      <c r="AP552" s="102"/>
      <c r="AQ552" s="102"/>
      <c r="AR552" s="102"/>
    </row>
    <row r="553" spans="1:44" ht="15.75" customHeight="1" x14ac:dyDescent="0.25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  <c r="AN553" s="102"/>
      <c r="AO553" s="102"/>
      <c r="AP553" s="102"/>
      <c r="AQ553" s="102"/>
      <c r="AR553" s="102"/>
    </row>
    <row r="554" spans="1:44" ht="15.75" customHeight="1" x14ac:dyDescent="0.25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  <c r="AN554" s="102"/>
      <c r="AO554" s="102"/>
      <c r="AP554" s="102"/>
      <c r="AQ554" s="102"/>
      <c r="AR554" s="102"/>
    </row>
    <row r="555" spans="1:44" ht="15.75" customHeight="1" x14ac:dyDescent="0.2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  <c r="AN555" s="102"/>
      <c r="AO555" s="102"/>
      <c r="AP555" s="102"/>
      <c r="AQ555" s="102"/>
      <c r="AR555" s="102"/>
    </row>
    <row r="556" spans="1:44" ht="15.75" customHeight="1" x14ac:dyDescent="0.25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  <c r="AR556" s="102"/>
    </row>
    <row r="557" spans="1:44" ht="15.75" customHeight="1" x14ac:dyDescent="0.25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  <c r="AR557" s="102"/>
    </row>
    <row r="558" spans="1:44" ht="15.75" customHeight="1" x14ac:dyDescent="0.25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  <c r="AN558" s="102"/>
      <c r="AO558" s="102"/>
      <c r="AP558" s="102"/>
      <c r="AQ558" s="102"/>
      <c r="AR558" s="102"/>
    </row>
    <row r="559" spans="1:44" ht="15.75" customHeight="1" x14ac:dyDescent="0.25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  <c r="AN559" s="102"/>
      <c r="AO559" s="102"/>
      <c r="AP559" s="102"/>
      <c r="AQ559" s="102"/>
      <c r="AR559" s="102"/>
    </row>
    <row r="560" spans="1:44" ht="15.75" customHeight="1" x14ac:dyDescent="0.25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  <c r="AN560" s="102"/>
      <c r="AO560" s="102"/>
      <c r="AP560" s="102"/>
      <c r="AQ560" s="102"/>
      <c r="AR560" s="102"/>
    </row>
    <row r="561" spans="1:44" ht="15.75" customHeight="1" x14ac:dyDescent="0.25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  <c r="AN561" s="102"/>
      <c r="AO561" s="102"/>
      <c r="AP561" s="102"/>
      <c r="AQ561" s="102"/>
      <c r="AR561" s="102"/>
    </row>
    <row r="562" spans="1:44" ht="15.75" customHeight="1" x14ac:dyDescent="0.25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  <c r="AN562" s="102"/>
      <c r="AO562" s="102"/>
      <c r="AP562" s="102"/>
      <c r="AQ562" s="102"/>
      <c r="AR562" s="102"/>
    </row>
    <row r="563" spans="1:44" ht="15.75" customHeight="1" x14ac:dyDescent="0.25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  <c r="AN563" s="102"/>
      <c r="AO563" s="102"/>
      <c r="AP563" s="102"/>
      <c r="AQ563" s="102"/>
      <c r="AR563" s="102"/>
    </row>
    <row r="564" spans="1:44" ht="15.75" customHeight="1" x14ac:dyDescent="0.25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</row>
    <row r="565" spans="1:44" ht="15.75" customHeight="1" x14ac:dyDescent="0.2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</row>
    <row r="566" spans="1:44" ht="15.75" customHeight="1" x14ac:dyDescent="0.25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</row>
    <row r="567" spans="1:44" ht="15.75" customHeight="1" x14ac:dyDescent="0.25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</row>
    <row r="568" spans="1:44" ht="15.75" customHeight="1" x14ac:dyDescent="0.25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</row>
    <row r="569" spans="1:44" ht="15.75" customHeight="1" x14ac:dyDescent="0.25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</row>
    <row r="570" spans="1:44" ht="15.75" customHeight="1" x14ac:dyDescent="0.25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</row>
    <row r="571" spans="1:44" ht="15.75" customHeight="1" x14ac:dyDescent="0.25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</row>
    <row r="572" spans="1:44" ht="15.75" customHeight="1" x14ac:dyDescent="0.25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</row>
    <row r="573" spans="1:44" ht="15.75" customHeight="1" x14ac:dyDescent="0.25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</row>
    <row r="574" spans="1:44" ht="15.75" customHeight="1" x14ac:dyDescent="0.25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</row>
    <row r="575" spans="1:44" ht="15.75" customHeight="1" x14ac:dyDescent="0.2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</row>
    <row r="576" spans="1:44" ht="15.75" customHeight="1" x14ac:dyDescent="0.25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</row>
    <row r="577" spans="1:44" ht="15.75" customHeight="1" x14ac:dyDescent="0.25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</row>
    <row r="578" spans="1:44" ht="15.75" customHeight="1" x14ac:dyDescent="0.25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</row>
    <row r="579" spans="1:44" ht="15.75" customHeight="1" x14ac:dyDescent="0.25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</row>
    <row r="580" spans="1:44" ht="15.75" customHeight="1" x14ac:dyDescent="0.25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</row>
    <row r="581" spans="1:44" ht="15.75" customHeight="1" x14ac:dyDescent="0.25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</row>
    <row r="582" spans="1:44" ht="15.75" customHeight="1" x14ac:dyDescent="0.25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</row>
    <row r="583" spans="1:44" ht="15.75" customHeight="1" x14ac:dyDescent="0.25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</row>
    <row r="584" spans="1:44" ht="15.75" customHeight="1" x14ac:dyDescent="0.25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</row>
    <row r="585" spans="1:44" ht="15.75" customHeight="1" x14ac:dyDescent="0.2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</row>
    <row r="586" spans="1:44" ht="15.75" customHeight="1" x14ac:dyDescent="0.25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</row>
    <row r="587" spans="1:44" ht="15.75" customHeight="1" x14ac:dyDescent="0.25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</row>
    <row r="588" spans="1:44" ht="15.75" customHeight="1" x14ac:dyDescent="0.25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  <c r="AN588" s="102"/>
      <c r="AO588" s="102"/>
      <c r="AP588" s="102"/>
      <c r="AQ588" s="102"/>
      <c r="AR588" s="102"/>
    </row>
    <row r="589" spans="1:44" ht="15.75" customHeight="1" x14ac:dyDescent="0.25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  <c r="AN589" s="102"/>
      <c r="AO589" s="102"/>
      <c r="AP589" s="102"/>
      <c r="AQ589" s="102"/>
      <c r="AR589" s="102"/>
    </row>
    <row r="590" spans="1:44" ht="15.75" customHeight="1" x14ac:dyDescent="0.25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  <c r="AN590" s="102"/>
      <c r="AO590" s="102"/>
      <c r="AP590" s="102"/>
      <c r="AQ590" s="102"/>
      <c r="AR590" s="102"/>
    </row>
    <row r="591" spans="1:44" ht="15.75" customHeight="1" x14ac:dyDescent="0.25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  <c r="AN591" s="102"/>
      <c r="AO591" s="102"/>
      <c r="AP591" s="102"/>
      <c r="AQ591" s="102"/>
      <c r="AR591" s="102"/>
    </row>
    <row r="592" spans="1:44" ht="15.75" customHeight="1" x14ac:dyDescent="0.25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</row>
    <row r="593" spans="1:44" ht="15.75" customHeight="1" x14ac:dyDescent="0.25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  <c r="AN593" s="102"/>
      <c r="AO593" s="102"/>
      <c r="AP593" s="102"/>
      <c r="AQ593" s="102"/>
      <c r="AR593" s="102"/>
    </row>
    <row r="594" spans="1:44" ht="15.75" customHeight="1" x14ac:dyDescent="0.25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  <c r="AN594" s="102"/>
      <c r="AO594" s="102"/>
      <c r="AP594" s="102"/>
      <c r="AQ594" s="102"/>
      <c r="AR594" s="102"/>
    </row>
    <row r="595" spans="1:44" ht="15.75" customHeight="1" x14ac:dyDescent="0.2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  <c r="AN595" s="102"/>
      <c r="AO595" s="102"/>
      <c r="AP595" s="102"/>
      <c r="AQ595" s="102"/>
      <c r="AR595" s="102"/>
    </row>
    <row r="596" spans="1:44" ht="15.75" customHeight="1" x14ac:dyDescent="0.25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</row>
    <row r="597" spans="1:44" ht="15.75" customHeight="1" x14ac:dyDescent="0.25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  <c r="AN597" s="102"/>
      <c r="AO597" s="102"/>
      <c r="AP597" s="102"/>
      <c r="AQ597" s="102"/>
      <c r="AR597" s="102"/>
    </row>
    <row r="598" spans="1:44" ht="15.75" customHeight="1" x14ac:dyDescent="0.25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  <c r="AN598" s="102"/>
      <c r="AO598" s="102"/>
      <c r="AP598" s="102"/>
      <c r="AQ598" s="102"/>
      <c r="AR598" s="102"/>
    </row>
    <row r="599" spans="1:44" ht="15.75" customHeight="1" x14ac:dyDescent="0.25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  <c r="AN599" s="102"/>
      <c r="AO599" s="102"/>
      <c r="AP599" s="102"/>
      <c r="AQ599" s="102"/>
      <c r="AR599" s="102"/>
    </row>
    <row r="600" spans="1:44" ht="15.75" customHeight="1" x14ac:dyDescent="0.25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  <c r="AN600" s="102"/>
      <c r="AO600" s="102"/>
      <c r="AP600" s="102"/>
      <c r="AQ600" s="102"/>
      <c r="AR600" s="102"/>
    </row>
    <row r="601" spans="1:44" ht="15.75" customHeight="1" x14ac:dyDescent="0.25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  <c r="AN601" s="102"/>
      <c r="AO601" s="102"/>
      <c r="AP601" s="102"/>
      <c r="AQ601" s="102"/>
      <c r="AR601" s="102"/>
    </row>
    <row r="602" spans="1:44" ht="15.75" customHeight="1" x14ac:dyDescent="0.25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  <c r="AN602" s="102"/>
      <c r="AO602" s="102"/>
      <c r="AP602" s="102"/>
      <c r="AQ602" s="102"/>
      <c r="AR602" s="102"/>
    </row>
    <row r="603" spans="1:44" ht="15.75" customHeight="1" x14ac:dyDescent="0.25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  <c r="AN603" s="102"/>
      <c r="AO603" s="102"/>
      <c r="AP603" s="102"/>
      <c r="AQ603" s="102"/>
      <c r="AR603" s="102"/>
    </row>
    <row r="604" spans="1:44" ht="15.75" customHeight="1" x14ac:dyDescent="0.25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  <c r="AN604" s="102"/>
      <c r="AO604" s="102"/>
      <c r="AP604" s="102"/>
      <c r="AQ604" s="102"/>
      <c r="AR604" s="102"/>
    </row>
    <row r="605" spans="1:44" ht="15.75" customHeight="1" x14ac:dyDescent="0.25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  <c r="AN605" s="102"/>
      <c r="AO605" s="102"/>
      <c r="AP605" s="102"/>
      <c r="AQ605" s="102"/>
      <c r="AR605" s="102"/>
    </row>
    <row r="606" spans="1:44" ht="15.75" customHeight="1" x14ac:dyDescent="0.25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  <c r="AN606" s="102"/>
      <c r="AO606" s="102"/>
      <c r="AP606" s="102"/>
      <c r="AQ606" s="102"/>
      <c r="AR606" s="102"/>
    </row>
    <row r="607" spans="1:44" ht="15.75" customHeight="1" x14ac:dyDescent="0.25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  <c r="AN607" s="102"/>
      <c r="AO607" s="102"/>
      <c r="AP607" s="102"/>
      <c r="AQ607" s="102"/>
      <c r="AR607" s="102"/>
    </row>
    <row r="608" spans="1:44" ht="15.75" customHeight="1" x14ac:dyDescent="0.25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  <c r="AN608" s="102"/>
      <c r="AO608" s="102"/>
      <c r="AP608" s="102"/>
      <c r="AQ608" s="102"/>
      <c r="AR608" s="102"/>
    </row>
    <row r="609" spans="1:44" ht="15.75" customHeight="1" x14ac:dyDescent="0.25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  <c r="AN609" s="102"/>
      <c r="AO609" s="102"/>
      <c r="AP609" s="102"/>
      <c r="AQ609" s="102"/>
      <c r="AR609" s="102"/>
    </row>
    <row r="610" spans="1:44" ht="15.75" customHeight="1" x14ac:dyDescent="0.25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  <c r="AN610" s="102"/>
      <c r="AO610" s="102"/>
      <c r="AP610" s="102"/>
      <c r="AQ610" s="102"/>
      <c r="AR610" s="102"/>
    </row>
    <row r="611" spans="1:44" ht="15.75" customHeight="1" x14ac:dyDescent="0.25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  <c r="AN611" s="102"/>
      <c r="AO611" s="102"/>
      <c r="AP611" s="102"/>
      <c r="AQ611" s="102"/>
      <c r="AR611" s="102"/>
    </row>
    <row r="612" spans="1:44" ht="15.75" customHeight="1" x14ac:dyDescent="0.25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  <c r="AN612" s="102"/>
      <c r="AO612" s="102"/>
      <c r="AP612" s="102"/>
      <c r="AQ612" s="102"/>
      <c r="AR612" s="102"/>
    </row>
    <row r="613" spans="1:44" ht="15.75" customHeight="1" x14ac:dyDescent="0.25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  <c r="AN613" s="102"/>
      <c r="AO613" s="102"/>
      <c r="AP613" s="102"/>
      <c r="AQ613" s="102"/>
      <c r="AR613" s="102"/>
    </row>
    <row r="614" spans="1:44" ht="15.75" customHeight="1" x14ac:dyDescent="0.25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  <c r="AN614" s="102"/>
      <c r="AO614" s="102"/>
      <c r="AP614" s="102"/>
      <c r="AQ614" s="102"/>
      <c r="AR614" s="102"/>
    </row>
    <row r="615" spans="1:44" ht="15.75" customHeight="1" x14ac:dyDescent="0.25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  <c r="AN615" s="102"/>
      <c r="AO615" s="102"/>
      <c r="AP615" s="102"/>
      <c r="AQ615" s="102"/>
      <c r="AR615" s="102"/>
    </row>
    <row r="616" spans="1:44" ht="15.75" customHeight="1" x14ac:dyDescent="0.25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  <c r="AN616" s="102"/>
      <c r="AO616" s="102"/>
      <c r="AP616" s="102"/>
      <c r="AQ616" s="102"/>
      <c r="AR616" s="102"/>
    </row>
    <row r="617" spans="1:44" ht="15.75" customHeight="1" x14ac:dyDescent="0.25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  <c r="AN617" s="102"/>
      <c r="AO617" s="102"/>
      <c r="AP617" s="102"/>
      <c r="AQ617" s="102"/>
      <c r="AR617" s="102"/>
    </row>
    <row r="618" spans="1:44" ht="15.75" customHeight="1" x14ac:dyDescent="0.25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  <c r="AN618" s="102"/>
      <c r="AO618" s="102"/>
      <c r="AP618" s="102"/>
      <c r="AQ618" s="102"/>
      <c r="AR618" s="102"/>
    </row>
    <row r="619" spans="1:44" ht="15.75" customHeight="1" x14ac:dyDescent="0.25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  <c r="AN619" s="102"/>
      <c r="AO619" s="102"/>
      <c r="AP619" s="102"/>
      <c r="AQ619" s="102"/>
      <c r="AR619" s="102"/>
    </row>
    <row r="620" spans="1:44" ht="15.75" customHeight="1" x14ac:dyDescent="0.25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  <c r="AN620" s="102"/>
      <c r="AO620" s="102"/>
      <c r="AP620" s="102"/>
      <c r="AQ620" s="102"/>
      <c r="AR620" s="102"/>
    </row>
    <row r="621" spans="1:44" ht="15.75" customHeight="1" x14ac:dyDescent="0.25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  <c r="AN621" s="102"/>
      <c r="AO621" s="102"/>
      <c r="AP621" s="102"/>
      <c r="AQ621" s="102"/>
      <c r="AR621" s="102"/>
    </row>
    <row r="622" spans="1:44" ht="15.75" customHeight="1" x14ac:dyDescent="0.25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  <c r="AN622" s="102"/>
      <c r="AO622" s="102"/>
      <c r="AP622" s="102"/>
      <c r="AQ622" s="102"/>
      <c r="AR622" s="102"/>
    </row>
    <row r="623" spans="1:44" ht="15.75" customHeight="1" x14ac:dyDescent="0.25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  <c r="AN623" s="102"/>
      <c r="AO623" s="102"/>
      <c r="AP623" s="102"/>
      <c r="AQ623" s="102"/>
      <c r="AR623" s="102"/>
    </row>
    <row r="624" spans="1:44" ht="15.75" customHeight="1" x14ac:dyDescent="0.25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  <c r="AN624" s="102"/>
      <c r="AO624" s="102"/>
      <c r="AP624" s="102"/>
      <c r="AQ624" s="102"/>
      <c r="AR624" s="102"/>
    </row>
    <row r="625" spans="1:44" ht="15.75" customHeight="1" x14ac:dyDescent="0.25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  <c r="AN625" s="102"/>
      <c r="AO625" s="102"/>
      <c r="AP625" s="102"/>
      <c r="AQ625" s="102"/>
      <c r="AR625" s="102"/>
    </row>
    <row r="626" spans="1:44" ht="15.75" customHeight="1" x14ac:dyDescent="0.25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  <c r="AN626" s="102"/>
      <c r="AO626" s="102"/>
      <c r="AP626" s="102"/>
      <c r="AQ626" s="102"/>
      <c r="AR626" s="102"/>
    </row>
    <row r="627" spans="1:44" ht="15.75" customHeight="1" x14ac:dyDescent="0.25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  <c r="AN627" s="102"/>
      <c r="AO627" s="102"/>
      <c r="AP627" s="102"/>
      <c r="AQ627" s="102"/>
      <c r="AR627" s="102"/>
    </row>
    <row r="628" spans="1:44" ht="15.75" customHeight="1" x14ac:dyDescent="0.25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  <c r="AN628" s="102"/>
      <c r="AO628" s="102"/>
      <c r="AP628" s="102"/>
      <c r="AQ628" s="102"/>
      <c r="AR628" s="102"/>
    </row>
    <row r="629" spans="1:44" ht="15.75" customHeight="1" x14ac:dyDescent="0.25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  <c r="AN629" s="102"/>
      <c r="AO629" s="102"/>
      <c r="AP629" s="102"/>
      <c r="AQ629" s="102"/>
      <c r="AR629" s="102"/>
    </row>
    <row r="630" spans="1:44" ht="15.75" customHeight="1" x14ac:dyDescent="0.25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  <c r="AN630" s="102"/>
      <c r="AO630" s="102"/>
      <c r="AP630" s="102"/>
      <c r="AQ630" s="102"/>
      <c r="AR630" s="102"/>
    </row>
    <row r="631" spans="1:44" ht="15.75" customHeight="1" x14ac:dyDescent="0.25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  <c r="AN631" s="102"/>
      <c r="AO631" s="102"/>
      <c r="AP631" s="102"/>
      <c r="AQ631" s="102"/>
      <c r="AR631" s="102"/>
    </row>
    <row r="632" spans="1:44" ht="15.75" customHeight="1" x14ac:dyDescent="0.25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  <c r="AN632" s="102"/>
      <c r="AO632" s="102"/>
      <c r="AP632" s="102"/>
      <c r="AQ632" s="102"/>
      <c r="AR632" s="102"/>
    </row>
    <row r="633" spans="1:44" ht="15.75" customHeight="1" x14ac:dyDescent="0.25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  <c r="AN633" s="102"/>
      <c r="AO633" s="102"/>
      <c r="AP633" s="102"/>
      <c r="AQ633" s="102"/>
      <c r="AR633" s="102"/>
    </row>
    <row r="634" spans="1:44" ht="15.75" customHeight="1" x14ac:dyDescent="0.25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  <c r="AN634" s="102"/>
      <c r="AO634" s="102"/>
      <c r="AP634" s="102"/>
      <c r="AQ634" s="102"/>
      <c r="AR634" s="102"/>
    </row>
    <row r="635" spans="1:44" ht="15.75" customHeight="1" x14ac:dyDescent="0.25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  <c r="AN635" s="102"/>
      <c r="AO635" s="102"/>
      <c r="AP635" s="102"/>
      <c r="AQ635" s="102"/>
      <c r="AR635" s="102"/>
    </row>
    <row r="636" spans="1:44" ht="15.75" customHeight="1" x14ac:dyDescent="0.25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  <c r="AN636" s="102"/>
      <c r="AO636" s="102"/>
      <c r="AP636" s="102"/>
      <c r="AQ636" s="102"/>
      <c r="AR636" s="102"/>
    </row>
    <row r="637" spans="1:44" ht="15.75" customHeight="1" x14ac:dyDescent="0.25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  <c r="AN637" s="102"/>
      <c r="AO637" s="102"/>
      <c r="AP637" s="102"/>
      <c r="AQ637" s="102"/>
      <c r="AR637" s="102"/>
    </row>
    <row r="638" spans="1:44" ht="15.75" customHeight="1" x14ac:dyDescent="0.25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  <c r="AN638" s="102"/>
      <c r="AO638" s="102"/>
      <c r="AP638" s="102"/>
      <c r="AQ638" s="102"/>
      <c r="AR638" s="102"/>
    </row>
    <row r="639" spans="1:44" ht="15.75" customHeight="1" x14ac:dyDescent="0.25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  <c r="AN639" s="102"/>
      <c r="AO639" s="102"/>
      <c r="AP639" s="102"/>
      <c r="AQ639" s="102"/>
      <c r="AR639" s="102"/>
    </row>
    <row r="640" spans="1:44" ht="15.75" customHeight="1" x14ac:dyDescent="0.25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  <c r="AN640" s="102"/>
      <c r="AO640" s="102"/>
      <c r="AP640" s="102"/>
      <c r="AQ640" s="102"/>
      <c r="AR640" s="102"/>
    </row>
    <row r="641" spans="1:44" ht="15.75" customHeight="1" x14ac:dyDescent="0.25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  <c r="AN641" s="102"/>
      <c r="AO641" s="102"/>
      <c r="AP641" s="102"/>
      <c r="AQ641" s="102"/>
      <c r="AR641" s="102"/>
    </row>
    <row r="642" spans="1:44" ht="15.75" customHeight="1" x14ac:dyDescent="0.25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  <c r="AN642" s="102"/>
      <c r="AO642" s="102"/>
      <c r="AP642" s="102"/>
      <c r="AQ642" s="102"/>
      <c r="AR642" s="102"/>
    </row>
    <row r="643" spans="1:44" ht="15.75" customHeight="1" x14ac:dyDescent="0.25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  <c r="AN643" s="102"/>
      <c r="AO643" s="102"/>
      <c r="AP643" s="102"/>
      <c r="AQ643" s="102"/>
      <c r="AR643" s="102"/>
    </row>
    <row r="644" spans="1:44" ht="15.75" customHeight="1" x14ac:dyDescent="0.25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  <c r="AN644" s="102"/>
      <c r="AO644" s="102"/>
      <c r="AP644" s="102"/>
      <c r="AQ644" s="102"/>
      <c r="AR644" s="102"/>
    </row>
    <row r="645" spans="1:44" ht="15.75" customHeight="1" x14ac:dyDescent="0.25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  <c r="AN645" s="102"/>
      <c r="AO645" s="102"/>
      <c r="AP645" s="102"/>
      <c r="AQ645" s="102"/>
      <c r="AR645" s="102"/>
    </row>
    <row r="646" spans="1:44" ht="15.75" customHeight="1" x14ac:dyDescent="0.25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  <c r="AN646" s="102"/>
      <c r="AO646" s="102"/>
      <c r="AP646" s="102"/>
      <c r="AQ646" s="102"/>
      <c r="AR646" s="102"/>
    </row>
    <row r="647" spans="1:44" ht="15.75" customHeight="1" x14ac:dyDescent="0.25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  <c r="AN647" s="102"/>
      <c r="AO647" s="102"/>
      <c r="AP647" s="102"/>
      <c r="AQ647" s="102"/>
      <c r="AR647" s="102"/>
    </row>
    <row r="648" spans="1:44" ht="15.75" customHeight="1" x14ac:dyDescent="0.25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  <c r="AN648" s="102"/>
      <c r="AO648" s="102"/>
      <c r="AP648" s="102"/>
      <c r="AQ648" s="102"/>
      <c r="AR648" s="102"/>
    </row>
    <row r="649" spans="1:44" ht="15.75" customHeight="1" x14ac:dyDescent="0.25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  <c r="AN649" s="102"/>
      <c r="AO649" s="102"/>
      <c r="AP649" s="102"/>
      <c r="AQ649" s="102"/>
      <c r="AR649" s="102"/>
    </row>
    <row r="650" spans="1:44" ht="15.75" customHeight="1" x14ac:dyDescent="0.25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  <c r="AN650" s="102"/>
      <c r="AO650" s="102"/>
      <c r="AP650" s="102"/>
      <c r="AQ650" s="102"/>
      <c r="AR650" s="102"/>
    </row>
    <row r="651" spans="1:44" ht="15.75" customHeight="1" x14ac:dyDescent="0.25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  <c r="AN651" s="102"/>
      <c r="AO651" s="102"/>
      <c r="AP651" s="102"/>
      <c r="AQ651" s="102"/>
      <c r="AR651" s="102"/>
    </row>
    <row r="652" spans="1:44" ht="15.75" customHeight="1" x14ac:dyDescent="0.25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  <c r="AN652" s="102"/>
      <c r="AO652" s="102"/>
      <c r="AP652" s="102"/>
      <c r="AQ652" s="102"/>
      <c r="AR652" s="102"/>
    </row>
    <row r="653" spans="1:44" ht="15.75" customHeight="1" x14ac:dyDescent="0.25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  <c r="AN653" s="102"/>
      <c r="AO653" s="102"/>
      <c r="AP653" s="102"/>
      <c r="AQ653" s="102"/>
      <c r="AR653" s="102"/>
    </row>
    <row r="654" spans="1:44" ht="15.75" customHeight="1" x14ac:dyDescent="0.25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  <c r="AN654" s="102"/>
      <c r="AO654" s="102"/>
      <c r="AP654" s="102"/>
      <c r="AQ654" s="102"/>
      <c r="AR654" s="102"/>
    </row>
    <row r="655" spans="1:44" ht="15.75" customHeight="1" x14ac:dyDescent="0.25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  <c r="AN655" s="102"/>
      <c r="AO655" s="102"/>
      <c r="AP655" s="102"/>
      <c r="AQ655" s="102"/>
      <c r="AR655" s="102"/>
    </row>
    <row r="656" spans="1:44" ht="15.75" customHeight="1" x14ac:dyDescent="0.25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  <c r="AN656" s="102"/>
      <c r="AO656" s="102"/>
      <c r="AP656" s="102"/>
      <c r="AQ656" s="102"/>
      <c r="AR656" s="102"/>
    </row>
    <row r="657" spans="1:44" ht="15.75" customHeight="1" x14ac:dyDescent="0.25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  <c r="AN657" s="102"/>
      <c r="AO657" s="102"/>
      <c r="AP657" s="102"/>
      <c r="AQ657" s="102"/>
      <c r="AR657" s="102"/>
    </row>
    <row r="658" spans="1:44" ht="15.75" customHeight="1" x14ac:dyDescent="0.25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  <c r="AN658" s="102"/>
      <c r="AO658" s="102"/>
      <c r="AP658" s="102"/>
      <c r="AQ658" s="102"/>
      <c r="AR658" s="102"/>
    </row>
    <row r="659" spans="1:44" ht="15.75" customHeight="1" x14ac:dyDescent="0.25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  <c r="AN659" s="102"/>
      <c r="AO659" s="102"/>
      <c r="AP659" s="102"/>
      <c r="AQ659" s="102"/>
      <c r="AR659" s="102"/>
    </row>
    <row r="660" spans="1:44" ht="15.75" customHeight="1" x14ac:dyDescent="0.25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  <c r="AN660" s="102"/>
      <c r="AO660" s="102"/>
      <c r="AP660" s="102"/>
      <c r="AQ660" s="102"/>
      <c r="AR660" s="102"/>
    </row>
    <row r="661" spans="1:44" ht="15.75" customHeight="1" x14ac:dyDescent="0.25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  <c r="AN661" s="102"/>
      <c r="AO661" s="102"/>
      <c r="AP661" s="102"/>
      <c r="AQ661" s="102"/>
      <c r="AR661" s="102"/>
    </row>
    <row r="662" spans="1:44" ht="15.75" customHeight="1" x14ac:dyDescent="0.25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  <c r="AN662" s="102"/>
      <c r="AO662" s="102"/>
      <c r="AP662" s="102"/>
      <c r="AQ662" s="102"/>
      <c r="AR662" s="102"/>
    </row>
    <row r="663" spans="1:44" ht="15.75" customHeight="1" x14ac:dyDescent="0.25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  <c r="AN663" s="102"/>
      <c r="AO663" s="102"/>
      <c r="AP663" s="102"/>
      <c r="AQ663" s="102"/>
      <c r="AR663" s="102"/>
    </row>
    <row r="664" spans="1:44" ht="15.75" customHeight="1" x14ac:dyDescent="0.25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  <c r="AN664" s="102"/>
      <c r="AO664" s="102"/>
      <c r="AP664" s="102"/>
      <c r="AQ664" s="102"/>
      <c r="AR664" s="102"/>
    </row>
    <row r="665" spans="1:44" ht="15.75" customHeight="1" x14ac:dyDescent="0.25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  <c r="AN665" s="102"/>
      <c r="AO665" s="102"/>
      <c r="AP665" s="102"/>
      <c r="AQ665" s="102"/>
      <c r="AR665" s="102"/>
    </row>
    <row r="666" spans="1:44" ht="15.75" customHeight="1" x14ac:dyDescent="0.25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  <c r="AN666" s="102"/>
      <c r="AO666" s="102"/>
      <c r="AP666" s="102"/>
      <c r="AQ666" s="102"/>
      <c r="AR666" s="102"/>
    </row>
    <row r="667" spans="1:44" ht="15.75" customHeight="1" x14ac:dyDescent="0.25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  <c r="AN667" s="102"/>
      <c r="AO667" s="102"/>
      <c r="AP667" s="102"/>
      <c r="AQ667" s="102"/>
      <c r="AR667" s="102"/>
    </row>
    <row r="668" spans="1:44" ht="15.75" customHeight="1" x14ac:dyDescent="0.25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  <c r="AN668" s="102"/>
      <c r="AO668" s="102"/>
      <c r="AP668" s="102"/>
      <c r="AQ668" s="102"/>
      <c r="AR668" s="102"/>
    </row>
    <row r="669" spans="1:44" ht="15.75" customHeight="1" x14ac:dyDescent="0.25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  <c r="AN669" s="102"/>
      <c r="AO669" s="102"/>
      <c r="AP669" s="102"/>
      <c r="AQ669" s="102"/>
      <c r="AR669" s="102"/>
    </row>
    <row r="670" spans="1:44" ht="15.75" customHeight="1" x14ac:dyDescent="0.25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  <c r="AN670" s="102"/>
      <c r="AO670" s="102"/>
      <c r="AP670" s="102"/>
      <c r="AQ670" s="102"/>
      <c r="AR670" s="102"/>
    </row>
    <row r="671" spans="1:44" ht="15.75" customHeight="1" x14ac:dyDescent="0.25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  <c r="AN671" s="102"/>
      <c r="AO671" s="102"/>
      <c r="AP671" s="102"/>
      <c r="AQ671" s="102"/>
      <c r="AR671" s="102"/>
    </row>
    <row r="672" spans="1:44" ht="15.75" customHeight="1" x14ac:dyDescent="0.25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  <c r="AN672" s="102"/>
      <c r="AO672" s="102"/>
      <c r="AP672" s="102"/>
      <c r="AQ672" s="102"/>
      <c r="AR672" s="102"/>
    </row>
    <row r="673" spans="1:44" ht="15.75" customHeight="1" x14ac:dyDescent="0.25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  <c r="AN673" s="102"/>
      <c r="AO673" s="102"/>
      <c r="AP673" s="102"/>
      <c r="AQ673" s="102"/>
      <c r="AR673" s="102"/>
    </row>
    <row r="674" spans="1:44" ht="15.75" customHeight="1" x14ac:dyDescent="0.25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  <c r="AN674" s="102"/>
      <c r="AO674" s="102"/>
      <c r="AP674" s="102"/>
      <c r="AQ674" s="102"/>
      <c r="AR674" s="102"/>
    </row>
    <row r="675" spans="1:44" ht="15.75" customHeight="1" x14ac:dyDescent="0.25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  <c r="AN675" s="102"/>
      <c r="AO675" s="102"/>
      <c r="AP675" s="102"/>
      <c r="AQ675" s="102"/>
      <c r="AR675" s="102"/>
    </row>
    <row r="676" spans="1:44" ht="15.75" customHeight="1" x14ac:dyDescent="0.25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  <c r="AN676" s="102"/>
      <c r="AO676" s="102"/>
      <c r="AP676" s="102"/>
      <c r="AQ676" s="102"/>
      <c r="AR676" s="102"/>
    </row>
    <row r="677" spans="1:44" ht="15.75" customHeight="1" x14ac:dyDescent="0.25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  <c r="AN677" s="102"/>
      <c r="AO677" s="102"/>
      <c r="AP677" s="102"/>
      <c r="AQ677" s="102"/>
      <c r="AR677" s="102"/>
    </row>
    <row r="678" spans="1:44" ht="15.75" customHeight="1" x14ac:dyDescent="0.25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  <c r="AN678" s="102"/>
      <c r="AO678" s="102"/>
      <c r="AP678" s="102"/>
      <c r="AQ678" s="102"/>
      <c r="AR678" s="102"/>
    </row>
    <row r="679" spans="1:44" ht="15.75" customHeight="1" x14ac:dyDescent="0.25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  <c r="AN679" s="102"/>
      <c r="AO679" s="102"/>
      <c r="AP679" s="102"/>
      <c r="AQ679" s="102"/>
      <c r="AR679" s="102"/>
    </row>
    <row r="680" spans="1:44" ht="15.75" customHeight="1" x14ac:dyDescent="0.25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  <c r="AN680" s="102"/>
      <c r="AO680" s="102"/>
      <c r="AP680" s="102"/>
      <c r="AQ680" s="102"/>
      <c r="AR680" s="102"/>
    </row>
    <row r="681" spans="1:44" ht="15.75" customHeight="1" x14ac:dyDescent="0.25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  <c r="AJ681" s="102"/>
      <c r="AK681" s="102"/>
      <c r="AL681" s="102"/>
      <c r="AM681" s="102"/>
      <c r="AN681" s="102"/>
      <c r="AO681" s="102"/>
      <c r="AP681" s="102"/>
      <c r="AQ681" s="102"/>
      <c r="AR681" s="102"/>
    </row>
    <row r="682" spans="1:44" ht="15.75" customHeight="1" x14ac:dyDescent="0.25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  <c r="AJ682" s="102"/>
      <c r="AK682" s="102"/>
      <c r="AL682" s="102"/>
      <c r="AM682" s="102"/>
      <c r="AN682" s="102"/>
      <c r="AO682" s="102"/>
      <c r="AP682" s="102"/>
      <c r="AQ682" s="102"/>
      <c r="AR682" s="102"/>
    </row>
    <row r="683" spans="1:44" ht="15.75" customHeight="1" x14ac:dyDescent="0.25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2"/>
      <c r="AK683" s="102"/>
      <c r="AL683" s="102"/>
      <c r="AM683" s="102"/>
      <c r="AN683" s="102"/>
      <c r="AO683" s="102"/>
      <c r="AP683" s="102"/>
      <c r="AQ683" s="102"/>
      <c r="AR683" s="102"/>
    </row>
    <row r="684" spans="1:44" ht="15.75" customHeight="1" x14ac:dyDescent="0.25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  <c r="AJ684" s="102"/>
      <c r="AK684" s="102"/>
      <c r="AL684" s="102"/>
      <c r="AM684" s="102"/>
      <c r="AN684" s="102"/>
      <c r="AO684" s="102"/>
      <c r="AP684" s="102"/>
      <c r="AQ684" s="102"/>
      <c r="AR684" s="102"/>
    </row>
    <row r="685" spans="1:44" ht="15.75" customHeight="1" x14ac:dyDescent="0.25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  <c r="AJ685" s="102"/>
      <c r="AK685" s="102"/>
      <c r="AL685" s="102"/>
      <c r="AM685" s="102"/>
      <c r="AN685" s="102"/>
      <c r="AO685" s="102"/>
      <c r="AP685" s="102"/>
      <c r="AQ685" s="102"/>
      <c r="AR685" s="102"/>
    </row>
    <row r="686" spans="1:44" ht="15.75" customHeight="1" x14ac:dyDescent="0.25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  <c r="AJ686" s="102"/>
      <c r="AK686" s="102"/>
      <c r="AL686" s="102"/>
      <c r="AM686" s="102"/>
      <c r="AN686" s="102"/>
      <c r="AO686" s="102"/>
      <c r="AP686" s="102"/>
      <c r="AQ686" s="102"/>
      <c r="AR686" s="102"/>
    </row>
    <row r="687" spans="1:44" ht="15.75" customHeight="1" x14ac:dyDescent="0.25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  <c r="AJ687" s="102"/>
      <c r="AK687" s="102"/>
      <c r="AL687" s="102"/>
      <c r="AM687" s="102"/>
      <c r="AN687" s="102"/>
      <c r="AO687" s="102"/>
      <c r="AP687" s="102"/>
      <c r="AQ687" s="102"/>
      <c r="AR687" s="102"/>
    </row>
    <row r="688" spans="1:44" ht="15.75" customHeight="1" x14ac:dyDescent="0.25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  <c r="AJ688" s="102"/>
      <c r="AK688" s="102"/>
      <c r="AL688" s="102"/>
      <c r="AM688" s="102"/>
      <c r="AN688" s="102"/>
      <c r="AO688" s="102"/>
      <c r="AP688" s="102"/>
      <c r="AQ688" s="102"/>
      <c r="AR688" s="102"/>
    </row>
    <row r="689" spans="1:44" ht="15.75" customHeight="1" x14ac:dyDescent="0.25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  <c r="AN689" s="102"/>
      <c r="AO689" s="102"/>
      <c r="AP689" s="102"/>
      <c r="AQ689" s="102"/>
      <c r="AR689" s="102"/>
    </row>
    <row r="690" spans="1:44" ht="15.75" customHeight="1" x14ac:dyDescent="0.25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  <c r="AJ690" s="102"/>
      <c r="AK690" s="102"/>
      <c r="AL690" s="102"/>
      <c r="AM690" s="102"/>
      <c r="AN690" s="102"/>
      <c r="AO690" s="102"/>
      <c r="AP690" s="102"/>
      <c r="AQ690" s="102"/>
      <c r="AR690" s="102"/>
    </row>
    <row r="691" spans="1:44" ht="15.75" customHeight="1" x14ac:dyDescent="0.25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  <c r="AJ691" s="102"/>
      <c r="AK691" s="102"/>
      <c r="AL691" s="102"/>
      <c r="AM691" s="102"/>
      <c r="AN691" s="102"/>
      <c r="AO691" s="102"/>
      <c r="AP691" s="102"/>
      <c r="AQ691" s="102"/>
      <c r="AR691" s="102"/>
    </row>
    <row r="692" spans="1:44" ht="15.75" customHeight="1" x14ac:dyDescent="0.25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  <c r="AJ692" s="102"/>
      <c r="AK692" s="102"/>
      <c r="AL692" s="102"/>
      <c r="AM692" s="102"/>
      <c r="AN692" s="102"/>
      <c r="AO692" s="102"/>
      <c r="AP692" s="102"/>
      <c r="AQ692" s="102"/>
      <c r="AR692" s="102"/>
    </row>
    <row r="693" spans="1:44" ht="15.75" customHeight="1" x14ac:dyDescent="0.25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  <c r="AJ693" s="102"/>
      <c r="AK693" s="102"/>
      <c r="AL693" s="102"/>
      <c r="AM693" s="102"/>
      <c r="AN693" s="102"/>
      <c r="AO693" s="102"/>
      <c r="AP693" s="102"/>
      <c r="AQ693" s="102"/>
      <c r="AR693" s="102"/>
    </row>
    <row r="694" spans="1:44" ht="15.75" customHeight="1" x14ac:dyDescent="0.25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  <c r="AJ694" s="102"/>
      <c r="AK694" s="102"/>
      <c r="AL694" s="102"/>
      <c r="AM694" s="102"/>
      <c r="AN694" s="102"/>
      <c r="AO694" s="102"/>
      <c r="AP694" s="102"/>
      <c r="AQ694" s="102"/>
      <c r="AR694" s="102"/>
    </row>
    <row r="695" spans="1:44" ht="15.75" customHeight="1" x14ac:dyDescent="0.25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  <c r="AJ695" s="102"/>
      <c r="AK695" s="102"/>
      <c r="AL695" s="102"/>
      <c r="AM695" s="102"/>
      <c r="AN695" s="102"/>
      <c r="AO695" s="102"/>
      <c r="AP695" s="102"/>
      <c r="AQ695" s="102"/>
      <c r="AR695" s="102"/>
    </row>
    <row r="696" spans="1:44" ht="15.75" customHeight="1" x14ac:dyDescent="0.25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  <c r="AJ696" s="102"/>
      <c r="AK696" s="102"/>
      <c r="AL696" s="102"/>
      <c r="AM696" s="102"/>
      <c r="AN696" s="102"/>
      <c r="AO696" s="102"/>
      <c r="AP696" s="102"/>
      <c r="AQ696" s="102"/>
      <c r="AR696" s="102"/>
    </row>
    <row r="697" spans="1:44" ht="15.75" customHeight="1" x14ac:dyDescent="0.25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2"/>
      <c r="AL697" s="102"/>
      <c r="AM697" s="102"/>
      <c r="AN697" s="102"/>
      <c r="AO697" s="102"/>
      <c r="AP697" s="102"/>
      <c r="AQ697" s="102"/>
      <c r="AR697" s="102"/>
    </row>
    <row r="698" spans="1:44" ht="15.75" customHeight="1" x14ac:dyDescent="0.25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  <c r="AJ698" s="102"/>
      <c r="AK698" s="102"/>
      <c r="AL698" s="102"/>
      <c r="AM698" s="102"/>
      <c r="AN698" s="102"/>
      <c r="AO698" s="102"/>
      <c r="AP698" s="102"/>
      <c r="AQ698" s="102"/>
      <c r="AR698" s="102"/>
    </row>
    <row r="699" spans="1:44" ht="15.75" customHeight="1" x14ac:dyDescent="0.25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  <c r="AJ699" s="102"/>
      <c r="AK699" s="102"/>
      <c r="AL699" s="102"/>
      <c r="AM699" s="102"/>
      <c r="AN699" s="102"/>
      <c r="AO699" s="102"/>
      <c r="AP699" s="102"/>
      <c r="AQ699" s="102"/>
      <c r="AR699" s="102"/>
    </row>
    <row r="700" spans="1:44" ht="15.75" customHeight="1" x14ac:dyDescent="0.25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  <c r="AJ700" s="102"/>
      <c r="AK700" s="102"/>
      <c r="AL700" s="102"/>
      <c r="AM700" s="102"/>
      <c r="AN700" s="102"/>
      <c r="AO700" s="102"/>
      <c r="AP700" s="102"/>
      <c r="AQ700" s="102"/>
      <c r="AR700" s="102"/>
    </row>
    <row r="701" spans="1:44" ht="15.75" customHeight="1" x14ac:dyDescent="0.25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  <c r="AJ701" s="102"/>
      <c r="AK701" s="102"/>
      <c r="AL701" s="102"/>
      <c r="AM701" s="102"/>
      <c r="AN701" s="102"/>
      <c r="AO701" s="102"/>
      <c r="AP701" s="102"/>
      <c r="AQ701" s="102"/>
      <c r="AR701" s="102"/>
    </row>
    <row r="702" spans="1:44" ht="15.75" customHeight="1" x14ac:dyDescent="0.25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  <c r="AJ702" s="102"/>
      <c r="AK702" s="102"/>
      <c r="AL702" s="102"/>
      <c r="AM702" s="102"/>
      <c r="AN702" s="102"/>
      <c r="AO702" s="102"/>
      <c r="AP702" s="102"/>
      <c r="AQ702" s="102"/>
      <c r="AR702" s="102"/>
    </row>
    <row r="703" spans="1:44" ht="15.75" customHeight="1" x14ac:dyDescent="0.25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  <c r="AJ703" s="102"/>
      <c r="AK703" s="102"/>
      <c r="AL703" s="102"/>
      <c r="AM703" s="102"/>
      <c r="AN703" s="102"/>
      <c r="AO703" s="102"/>
      <c r="AP703" s="102"/>
      <c r="AQ703" s="102"/>
      <c r="AR703" s="102"/>
    </row>
    <row r="704" spans="1:44" ht="15.75" customHeight="1" x14ac:dyDescent="0.25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  <c r="AJ704" s="102"/>
      <c r="AK704" s="102"/>
      <c r="AL704" s="102"/>
      <c r="AM704" s="102"/>
      <c r="AN704" s="102"/>
      <c r="AO704" s="102"/>
      <c r="AP704" s="102"/>
      <c r="AQ704" s="102"/>
      <c r="AR704" s="102"/>
    </row>
    <row r="705" spans="1:44" ht="15.75" customHeight="1" x14ac:dyDescent="0.25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  <c r="AJ705" s="102"/>
      <c r="AK705" s="102"/>
      <c r="AL705" s="102"/>
      <c r="AM705" s="102"/>
      <c r="AN705" s="102"/>
      <c r="AO705" s="102"/>
      <c r="AP705" s="102"/>
      <c r="AQ705" s="102"/>
      <c r="AR705" s="102"/>
    </row>
    <row r="706" spans="1:44" ht="15.75" customHeight="1" x14ac:dyDescent="0.25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  <c r="AJ706" s="102"/>
      <c r="AK706" s="102"/>
      <c r="AL706" s="102"/>
      <c r="AM706" s="102"/>
      <c r="AN706" s="102"/>
      <c r="AO706" s="102"/>
      <c r="AP706" s="102"/>
      <c r="AQ706" s="102"/>
      <c r="AR706" s="102"/>
    </row>
    <row r="707" spans="1:44" ht="15.75" customHeight="1" x14ac:dyDescent="0.25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  <c r="AJ707" s="102"/>
      <c r="AK707" s="102"/>
      <c r="AL707" s="102"/>
      <c r="AM707" s="102"/>
      <c r="AN707" s="102"/>
      <c r="AO707" s="102"/>
      <c r="AP707" s="102"/>
      <c r="AQ707" s="102"/>
      <c r="AR707" s="102"/>
    </row>
    <row r="708" spans="1:44" ht="15.75" customHeight="1" x14ac:dyDescent="0.25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  <c r="AJ708" s="102"/>
      <c r="AK708" s="102"/>
      <c r="AL708" s="102"/>
      <c r="AM708" s="102"/>
      <c r="AN708" s="102"/>
      <c r="AO708" s="102"/>
      <c r="AP708" s="102"/>
      <c r="AQ708" s="102"/>
      <c r="AR708" s="102"/>
    </row>
    <row r="709" spans="1:44" ht="15.75" customHeight="1" x14ac:dyDescent="0.25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  <c r="AJ709" s="102"/>
      <c r="AK709" s="102"/>
      <c r="AL709" s="102"/>
      <c r="AM709" s="102"/>
      <c r="AN709" s="102"/>
      <c r="AO709" s="102"/>
      <c r="AP709" s="102"/>
      <c r="AQ709" s="102"/>
      <c r="AR709" s="102"/>
    </row>
    <row r="710" spans="1:44" ht="15.75" customHeight="1" x14ac:dyDescent="0.25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  <c r="AJ710" s="102"/>
      <c r="AK710" s="102"/>
      <c r="AL710" s="102"/>
      <c r="AM710" s="102"/>
      <c r="AN710" s="102"/>
      <c r="AO710" s="102"/>
      <c r="AP710" s="102"/>
      <c r="AQ710" s="102"/>
      <c r="AR710" s="102"/>
    </row>
    <row r="711" spans="1:44" ht="15.75" customHeight="1" x14ac:dyDescent="0.25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  <c r="AJ711" s="102"/>
      <c r="AK711" s="102"/>
      <c r="AL711" s="102"/>
      <c r="AM711" s="102"/>
      <c r="AN711" s="102"/>
      <c r="AO711" s="102"/>
      <c r="AP711" s="102"/>
      <c r="AQ711" s="102"/>
      <c r="AR711" s="102"/>
    </row>
    <row r="712" spans="1:44" ht="15.75" customHeight="1" x14ac:dyDescent="0.25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  <c r="AJ712" s="102"/>
      <c r="AK712" s="102"/>
      <c r="AL712" s="102"/>
      <c r="AM712" s="102"/>
      <c r="AN712" s="102"/>
      <c r="AO712" s="102"/>
      <c r="AP712" s="102"/>
      <c r="AQ712" s="102"/>
      <c r="AR712" s="102"/>
    </row>
    <row r="713" spans="1:44" ht="15.75" customHeight="1" x14ac:dyDescent="0.25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  <c r="AJ713" s="102"/>
      <c r="AK713" s="102"/>
      <c r="AL713" s="102"/>
      <c r="AM713" s="102"/>
      <c r="AN713" s="102"/>
      <c r="AO713" s="102"/>
      <c r="AP713" s="102"/>
      <c r="AQ713" s="102"/>
      <c r="AR713" s="102"/>
    </row>
    <row r="714" spans="1:44" ht="15.75" customHeight="1" x14ac:dyDescent="0.25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  <c r="AJ714" s="102"/>
      <c r="AK714" s="102"/>
      <c r="AL714" s="102"/>
      <c r="AM714" s="102"/>
      <c r="AN714" s="102"/>
      <c r="AO714" s="102"/>
      <c r="AP714" s="102"/>
      <c r="AQ714" s="102"/>
      <c r="AR714" s="102"/>
    </row>
    <row r="715" spans="1:44" ht="15.75" customHeight="1" x14ac:dyDescent="0.25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  <c r="AJ715" s="102"/>
      <c r="AK715" s="102"/>
      <c r="AL715" s="102"/>
      <c r="AM715" s="102"/>
      <c r="AN715" s="102"/>
      <c r="AO715" s="102"/>
      <c r="AP715" s="102"/>
      <c r="AQ715" s="102"/>
      <c r="AR715" s="102"/>
    </row>
    <row r="716" spans="1:44" ht="15.75" customHeight="1" x14ac:dyDescent="0.25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  <c r="AJ716" s="102"/>
      <c r="AK716" s="102"/>
      <c r="AL716" s="102"/>
      <c r="AM716" s="102"/>
      <c r="AN716" s="102"/>
      <c r="AO716" s="102"/>
      <c r="AP716" s="102"/>
      <c r="AQ716" s="102"/>
      <c r="AR716" s="102"/>
    </row>
    <row r="717" spans="1:44" ht="15.75" customHeight="1" x14ac:dyDescent="0.25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  <c r="AJ717" s="102"/>
      <c r="AK717" s="102"/>
      <c r="AL717" s="102"/>
      <c r="AM717" s="102"/>
      <c r="AN717" s="102"/>
      <c r="AO717" s="102"/>
      <c r="AP717" s="102"/>
      <c r="AQ717" s="102"/>
      <c r="AR717" s="102"/>
    </row>
    <row r="718" spans="1:44" ht="15.75" customHeight="1" x14ac:dyDescent="0.25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  <c r="AJ718" s="102"/>
      <c r="AK718" s="102"/>
      <c r="AL718" s="102"/>
      <c r="AM718" s="102"/>
      <c r="AN718" s="102"/>
      <c r="AO718" s="102"/>
      <c r="AP718" s="102"/>
      <c r="AQ718" s="102"/>
      <c r="AR718" s="102"/>
    </row>
    <row r="719" spans="1:44" ht="15.75" customHeight="1" x14ac:dyDescent="0.25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  <c r="AJ719" s="102"/>
      <c r="AK719" s="102"/>
      <c r="AL719" s="102"/>
      <c r="AM719" s="102"/>
      <c r="AN719" s="102"/>
      <c r="AO719" s="102"/>
      <c r="AP719" s="102"/>
      <c r="AQ719" s="102"/>
      <c r="AR719" s="102"/>
    </row>
    <row r="720" spans="1:44" ht="15.75" customHeight="1" x14ac:dyDescent="0.25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  <c r="AJ720" s="102"/>
      <c r="AK720" s="102"/>
      <c r="AL720" s="102"/>
      <c r="AM720" s="102"/>
      <c r="AN720" s="102"/>
      <c r="AO720" s="102"/>
      <c r="AP720" s="102"/>
      <c r="AQ720" s="102"/>
      <c r="AR720" s="102"/>
    </row>
    <row r="721" spans="1:44" ht="15.75" customHeight="1" x14ac:dyDescent="0.25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  <c r="AJ721" s="102"/>
      <c r="AK721" s="102"/>
      <c r="AL721" s="102"/>
      <c r="AM721" s="102"/>
      <c r="AN721" s="102"/>
      <c r="AO721" s="102"/>
      <c r="AP721" s="102"/>
      <c r="AQ721" s="102"/>
      <c r="AR721" s="102"/>
    </row>
    <row r="722" spans="1:44" ht="15.75" customHeight="1" x14ac:dyDescent="0.25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  <c r="AJ722" s="102"/>
      <c r="AK722" s="102"/>
      <c r="AL722" s="102"/>
      <c r="AM722" s="102"/>
      <c r="AN722" s="102"/>
      <c r="AO722" s="102"/>
      <c r="AP722" s="102"/>
      <c r="AQ722" s="102"/>
      <c r="AR722" s="102"/>
    </row>
    <row r="723" spans="1:44" ht="15.75" customHeight="1" x14ac:dyDescent="0.25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  <c r="AJ723" s="102"/>
      <c r="AK723" s="102"/>
      <c r="AL723" s="102"/>
      <c r="AM723" s="102"/>
      <c r="AN723" s="102"/>
      <c r="AO723" s="102"/>
      <c r="AP723" s="102"/>
      <c r="AQ723" s="102"/>
      <c r="AR723" s="102"/>
    </row>
    <row r="724" spans="1:44" ht="15.75" customHeight="1" x14ac:dyDescent="0.25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2"/>
      <c r="AK724" s="102"/>
      <c r="AL724" s="102"/>
      <c r="AM724" s="102"/>
      <c r="AN724" s="102"/>
      <c r="AO724" s="102"/>
      <c r="AP724" s="102"/>
      <c r="AQ724" s="102"/>
      <c r="AR724" s="102"/>
    </row>
    <row r="725" spans="1:44" ht="15.75" customHeight="1" x14ac:dyDescent="0.25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  <c r="AJ725" s="102"/>
      <c r="AK725" s="102"/>
      <c r="AL725" s="102"/>
      <c r="AM725" s="102"/>
      <c r="AN725" s="102"/>
      <c r="AO725" s="102"/>
      <c r="AP725" s="102"/>
      <c r="AQ725" s="102"/>
      <c r="AR725" s="102"/>
    </row>
    <row r="726" spans="1:44" ht="15.75" customHeight="1" x14ac:dyDescent="0.25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  <c r="AJ726" s="102"/>
      <c r="AK726" s="102"/>
      <c r="AL726" s="102"/>
      <c r="AM726" s="102"/>
      <c r="AN726" s="102"/>
      <c r="AO726" s="102"/>
      <c r="AP726" s="102"/>
      <c r="AQ726" s="102"/>
      <c r="AR726" s="102"/>
    </row>
    <row r="727" spans="1:44" ht="15.75" customHeight="1" x14ac:dyDescent="0.25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  <c r="AN727" s="102"/>
      <c r="AO727" s="102"/>
      <c r="AP727" s="102"/>
      <c r="AQ727" s="102"/>
      <c r="AR727" s="102"/>
    </row>
    <row r="728" spans="1:44" ht="15.75" customHeight="1" x14ac:dyDescent="0.25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  <c r="AJ728" s="102"/>
      <c r="AK728" s="102"/>
      <c r="AL728" s="102"/>
      <c r="AM728" s="102"/>
      <c r="AN728" s="102"/>
      <c r="AO728" s="102"/>
      <c r="AP728" s="102"/>
      <c r="AQ728" s="102"/>
      <c r="AR728" s="102"/>
    </row>
    <row r="729" spans="1:44" ht="15.75" customHeight="1" x14ac:dyDescent="0.25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  <c r="AJ729" s="102"/>
      <c r="AK729" s="102"/>
      <c r="AL729" s="102"/>
      <c r="AM729" s="102"/>
      <c r="AN729" s="102"/>
      <c r="AO729" s="102"/>
      <c r="AP729" s="102"/>
      <c r="AQ729" s="102"/>
      <c r="AR729" s="102"/>
    </row>
    <row r="730" spans="1:44" ht="15.75" customHeight="1" x14ac:dyDescent="0.25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  <c r="AJ730" s="102"/>
      <c r="AK730" s="102"/>
      <c r="AL730" s="102"/>
      <c r="AM730" s="102"/>
      <c r="AN730" s="102"/>
      <c r="AO730" s="102"/>
      <c r="AP730" s="102"/>
      <c r="AQ730" s="102"/>
      <c r="AR730" s="102"/>
    </row>
    <row r="731" spans="1:44" ht="15.75" customHeight="1" x14ac:dyDescent="0.25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  <c r="AJ731" s="102"/>
      <c r="AK731" s="102"/>
      <c r="AL731" s="102"/>
      <c r="AM731" s="102"/>
      <c r="AN731" s="102"/>
      <c r="AO731" s="102"/>
      <c r="AP731" s="102"/>
      <c r="AQ731" s="102"/>
      <c r="AR731" s="102"/>
    </row>
    <row r="732" spans="1:44" ht="15.75" customHeight="1" x14ac:dyDescent="0.25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  <c r="AJ732" s="102"/>
      <c r="AK732" s="102"/>
      <c r="AL732" s="102"/>
      <c r="AM732" s="102"/>
      <c r="AN732" s="102"/>
      <c r="AO732" s="102"/>
      <c r="AP732" s="102"/>
      <c r="AQ732" s="102"/>
      <c r="AR732" s="102"/>
    </row>
    <row r="733" spans="1:44" ht="15.75" customHeight="1" x14ac:dyDescent="0.25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  <c r="AJ733" s="102"/>
      <c r="AK733" s="102"/>
      <c r="AL733" s="102"/>
      <c r="AM733" s="102"/>
      <c r="AN733" s="102"/>
      <c r="AO733" s="102"/>
      <c r="AP733" s="102"/>
      <c r="AQ733" s="102"/>
      <c r="AR733" s="102"/>
    </row>
    <row r="734" spans="1:44" ht="15.75" customHeight="1" x14ac:dyDescent="0.25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  <c r="AJ734" s="102"/>
      <c r="AK734" s="102"/>
      <c r="AL734" s="102"/>
      <c r="AM734" s="102"/>
      <c r="AN734" s="102"/>
      <c r="AO734" s="102"/>
      <c r="AP734" s="102"/>
      <c r="AQ734" s="102"/>
      <c r="AR734" s="102"/>
    </row>
    <row r="735" spans="1:44" ht="15.75" customHeight="1" x14ac:dyDescent="0.25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  <c r="AN735" s="102"/>
      <c r="AO735" s="102"/>
      <c r="AP735" s="102"/>
      <c r="AQ735" s="102"/>
      <c r="AR735" s="102"/>
    </row>
    <row r="736" spans="1:44" ht="15.75" customHeight="1" x14ac:dyDescent="0.25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  <c r="AJ736" s="102"/>
      <c r="AK736" s="102"/>
      <c r="AL736" s="102"/>
      <c r="AM736" s="102"/>
      <c r="AN736" s="102"/>
      <c r="AO736" s="102"/>
      <c r="AP736" s="102"/>
      <c r="AQ736" s="102"/>
      <c r="AR736" s="102"/>
    </row>
    <row r="737" spans="1:44" ht="15.75" customHeight="1" x14ac:dyDescent="0.25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  <c r="AJ737" s="102"/>
      <c r="AK737" s="102"/>
      <c r="AL737" s="102"/>
      <c r="AM737" s="102"/>
      <c r="AN737" s="102"/>
      <c r="AO737" s="102"/>
      <c r="AP737" s="102"/>
      <c r="AQ737" s="102"/>
      <c r="AR737" s="102"/>
    </row>
    <row r="738" spans="1:44" ht="15.75" customHeight="1" x14ac:dyDescent="0.25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  <c r="AJ738" s="102"/>
      <c r="AK738" s="102"/>
      <c r="AL738" s="102"/>
      <c r="AM738" s="102"/>
      <c r="AN738" s="102"/>
      <c r="AO738" s="102"/>
      <c r="AP738" s="102"/>
      <c r="AQ738" s="102"/>
      <c r="AR738" s="102"/>
    </row>
    <row r="739" spans="1:44" ht="15.75" customHeight="1" x14ac:dyDescent="0.25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  <c r="AJ739" s="102"/>
      <c r="AK739" s="102"/>
      <c r="AL739" s="102"/>
      <c r="AM739" s="102"/>
      <c r="AN739" s="102"/>
      <c r="AO739" s="102"/>
      <c r="AP739" s="102"/>
      <c r="AQ739" s="102"/>
      <c r="AR739" s="102"/>
    </row>
    <row r="740" spans="1:44" ht="15.75" customHeight="1" x14ac:dyDescent="0.25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  <c r="AJ740" s="102"/>
      <c r="AK740" s="102"/>
      <c r="AL740" s="102"/>
      <c r="AM740" s="102"/>
      <c r="AN740" s="102"/>
      <c r="AO740" s="102"/>
      <c r="AP740" s="102"/>
      <c r="AQ740" s="102"/>
      <c r="AR740" s="102"/>
    </row>
    <row r="741" spans="1:44" ht="15.75" customHeight="1" x14ac:dyDescent="0.25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  <c r="AJ741" s="102"/>
      <c r="AK741" s="102"/>
      <c r="AL741" s="102"/>
      <c r="AM741" s="102"/>
      <c r="AN741" s="102"/>
      <c r="AO741" s="102"/>
      <c r="AP741" s="102"/>
      <c r="AQ741" s="102"/>
      <c r="AR741" s="102"/>
    </row>
    <row r="742" spans="1:44" ht="15.75" customHeight="1" x14ac:dyDescent="0.25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  <c r="AJ742" s="102"/>
      <c r="AK742" s="102"/>
      <c r="AL742" s="102"/>
      <c r="AM742" s="102"/>
      <c r="AN742" s="102"/>
      <c r="AO742" s="102"/>
      <c r="AP742" s="102"/>
      <c r="AQ742" s="102"/>
      <c r="AR742" s="102"/>
    </row>
    <row r="743" spans="1:44" ht="15.75" customHeight="1" x14ac:dyDescent="0.25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  <c r="AJ743" s="102"/>
      <c r="AK743" s="102"/>
      <c r="AL743" s="102"/>
      <c r="AM743" s="102"/>
      <c r="AN743" s="102"/>
      <c r="AO743" s="102"/>
      <c r="AP743" s="102"/>
      <c r="AQ743" s="102"/>
      <c r="AR743" s="102"/>
    </row>
    <row r="744" spans="1:44" ht="15.75" customHeight="1" x14ac:dyDescent="0.25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  <c r="AJ744" s="102"/>
      <c r="AK744" s="102"/>
      <c r="AL744" s="102"/>
      <c r="AM744" s="102"/>
      <c r="AN744" s="102"/>
      <c r="AO744" s="102"/>
      <c r="AP744" s="102"/>
      <c r="AQ744" s="102"/>
      <c r="AR744" s="102"/>
    </row>
    <row r="745" spans="1:44" ht="15.75" customHeight="1" x14ac:dyDescent="0.25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  <c r="AJ745" s="102"/>
      <c r="AK745" s="102"/>
      <c r="AL745" s="102"/>
      <c r="AM745" s="102"/>
      <c r="AN745" s="102"/>
      <c r="AO745" s="102"/>
      <c r="AP745" s="102"/>
      <c r="AQ745" s="102"/>
      <c r="AR745" s="102"/>
    </row>
    <row r="746" spans="1:44" ht="15.75" customHeight="1" x14ac:dyDescent="0.25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  <c r="AJ746" s="102"/>
      <c r="AK746" s="102"/>
      <c r="AL746" s="102"/>
      <c r="AM746" s="102"/>
      <c r="AN746" s="102"/>
      <c r="AO746" s="102"/>
      <c r="AP746" s="102"/>
      <c r="AQ746" s="102"/>
      <c r="AR746" s="102"/>
    </row>
    <row r="747" spans="1:44" ht="15.75" customHeight="1" x14ac:dyDescent="0.25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  <c r="AJ747" s="102"/>
      <c r="AK747" s="102"/>
      <c r="AL747" s="102"/>
      <c r="AM747" s="102"/>
      <c r="AN747" s="102"/>
      <c r="AO747" s="102"/>
      <c r="AP747" s="102"/>
      <c r="AQ747" s="102"/>
      <c r="AR747" s="102"/>
    </row>
    <row r="748" spans="1:44" ht="15.75" customHeight="1" x14ac:dyDescent="0.25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  <c r="AJ748" s="102"/>
      <c r="AK748" s="102"/>
      <c r="AL748" s="102"/>
      <c r="AM748" s="102"/>
      <c r="AN748" s="102"/>
      <c r="AO748" s="102"/>
      <c r="AP748" s="102"/>
      <c r="AQ748" s="102"/>
      <c r="AR748" s="102"/>
    </row>
    <row r="749" spans="1:44" ht="15.75" customHeight="1" x14ac:dyDescent="0.25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  <c r="AJ749" s="102"/>
      <c r="AK749" s="102"/>
      <c r="AL749" s="102"/>
      <c r="AM749" s="102"/>
      <c r="AN749" s="102"/>
      <c r="AO749" s="102"/>
      <c r="AP749" s="102"/>
      <c r="AQ749" s="102"/>
      <c r="AR749" s="102"/>
    </row>
    <row r="750" spans="1:44" ht="15.75" customHeight="1" x14ac:dyDescent="0.25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  <c r="AJ750" s="102"/>
      <c r="AK750" s="102"/>
      <c r="AL750" s="102"/>
      <c r="AM750" s="102"/>
      <c r="AN750" s="102"/>
      <c r="AO750" s="102"/>
      <c r="AP750" s="102"/>
      <c r="AQ750" s="102"/>
      <c r="AR750" s="102"/>
    </row>
    <row r="751" spans="1:44" ht="15.75" customHeight="1" x14ac:dyDescent="0.25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  <c r="AJ751" s="102"/>
      <c r="AK751" s="102"/>
      <c r="AL751" s="102"/>
      <c r="AM751" s="102"/>
      <c r="AN751" s="102"/>
      <c r="AO751" s="102"/>
      <c r="AP751" s="102"/>
      <c r="AQ751" s="102"/>
      <c r="AR751" s="102"/>
    </row>
    <row r="752" spans="1:44" ht="15.75" customHeight="1" x14ac:dyDescent="0.25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  <c r="AJ752" s="102"/>
      <c r="AK752" s="102"/>
      <c r="AL752" s="102"/>
      <c r="AM752" s="102"/>
      <c r="AN752" s="102"/>
      <c r="AO752" s="102"/>
      <c r="AP752" s="102"/>
      <c r="AQ752" s="102"/>
      <c r="AR752" s="102"/>
    </row>
    <row r="753" spans="1:44" ht="15.75" customHeight="1" x14ac:dyDescent="0.25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  <c r="AJ753" s="102"/>
      <c r="AK753" s="102"/>
      <c r="AL753" s="102"/>
      <c r="AM753" s="102"/>
      <c r="AN753" s="102"/>
      <c r="AO753" s="102"/>
      <c r="AP753" s="102"/>
      <c r="AQ753" s="102"/>
      <c r="AR753" s="102"/>
    </row>
    <row r="754" spans="1:44" ht="15.75" customHeight="1" x14ac:dyDescent="0.25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  <c r="AJ754" s="102"/>
      <c r="AK754" s="102"/>
      <c r="AL754" s="102"/>
      <c r="AM754" s="102"/>
      <c r="AN754" s="102"/>
      <c r="AO754" s="102"/>
      <c r="AP754" s="102"/>
      <c r="AQ754" s="102"/>
      <c r="AR754" s="102"/>
    </row>
    <row r="755" spans="1:44" ht="15.75" customHeight="1" x14ac:dyDescent="0.25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  <c r="AJ755" s="102"/>
      <c r="AK755" s="102"/>
      <c r="AL755" s="102"/>
      <c r="AM755" s="102"/>
      <c r="AN755" s="102"/>
      <c r="AO755" s="102"/>
      <c r="AP755" s="102"/>
      <c r="AQ755" s="102"/>
      <c r="AR755" s="102"/>
    </row>
    <row r="756" spans="1:44" ht="15.75" customHeight="1" x14ac:dyDescent="0.25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  <c r="AJ756" s="102"/>
      <c r="AK756" s="102"/>
      <c r="AL756" s="102"/>
      <c r="AM756" s="102"/>
      <c r="AN756" s="102"/>
      <c r="AO756" s="102"/>
      <c r="AP756" s="102"/>
      <c r="AQ756" s="102"/>
      <c r="AR756" s="102"/>
    </row>
    <row r="757" spans="1:44" ht="15.75" customHeight="1" x14ac:dyDescent="0.25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  <c r="AJ757" s="102"/>
      <c r="AK757" s="102"/>
      <c r="AL757" s="102"/>
      <c r="AM757" s="102"/>
      <c r="AN757" s="102"/>
      <c r="AO757" s="102"/>
      <c r="AP757" s="102"/>
      <c r="AQ757" s="102"/>
      <c r="AR757" s="102"/>
    </row>
    <row r="758" spans="1:44" ht="15.75" customHeight="1" x14ac:dyDescent="0.25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  <c r="AJ758" s="102"/>
      <c r="AK758" s="102"/>
      <c r="AL758" s="102"/>
      <c r="AM758" s="102"/>
      <c r="AN758" s="102"/>
      <c r="AO758" s="102"/>
      <c r="AP758" s="102"/>
      <c r="AQ758" s="102"/>
      <c r="AR758" s="102"/>
    </row>
    <row r="759" spans="1:44" ht="15.75" customHeight="1" x14ac:dyDescent="0.25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  <c r="AJ759" s="102"/>
      <c r="AK759" s="102"/>
      <c r="AL759" s="102"/>
      <c r="AM759" s="102"/>
      <c r="AN759" s="102"/>
      <c r="AO759" s="102"/>
      <c r="AP759" s="102"/>
      <c r="AQ759" s="102"/>
      <c r="AR759" s="102"/>
    </row>
    <row r="760" spans="1:44" ht="15.75" customHeight="1" x14ac:dyDescent="0.25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  <c r="AJ760" s="102"/>
      <c r="AK760" s="102"/>
      <c r="AL760" s="102"/>
      <c r="AM760" s="102"/>
      <c r="AN760" s="102"/>
      <c r="AO760" s="102"/>
      <c r="AP760" s="102"/>
      <c r="AQ760" s="102"/>
      <c r="AR760" s="102"/>
    </row>
    <row r="761" spans="1:44" ht="15.75" customHeight="1" x14ac:dyDescent="0.25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  <c r="AJ761" s="102"/>
      <c r="AK761" s="102"/>
      <c r="AL761" s="102"/>
      <c r="AM761" s="102"/>
      <c r="AN761" s="102"/>
      <c r="AO761" s="102"/>
      <c r="AP761" s="102"/>
      <c r="AQ761" s="102"/>
      <c r="AR761" s="102"/>
    </row>
    <row r="762" spans="1:44" ht="15.75" customHeight="1" x14ac:dyDescent="0.25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  <c r="AJ762" s="102"/>
      <c r="AK762" s="102"/>
      <c r="AL762" s="102"/>
      <c r="AM762" s="102"/>
      <c r="AN762" s="102"/>
      <c r="AO762" s="102"/>
      <c r="AP762" s="102"/>
      <c r="AQ762" s="102"/>
      <c r="AR762" s="102"/>
    </row>
    <row r="763" spans="1:44" ht="15.75" customHeight="1" x14ac:dyDescent="0.25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  <c r="AJ763" s="102"/>
      <c r="AK763" s="102"/>
      <c r="AL763" s="102"/>
      <c r="AM763" s="102"/>
      <c r="AN763" s="102"/>
      <c r="AO763" s="102"/>
      <c r="AP763" s="102"/>
      <c r="AQ763" s="102"/>
      <c r="AR763" s="102"/>
    </row>
    <row r="764" spans="1:44" ht="15.75" customHeight="1" x14ac:dyDescent="0.25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  <c r="AJ764" s="102"/>
      <c r="AK764" s="102"/>
      <c r="AL764" s="102"/>
      <c r="AM764" s="102"/>
      <c r="AN764" s="102"/>
      <c r="AO764" s="102"/>
      <c r="AP764" s="102"/>
      <c r="AQ764" s="102"/>
      <c r="AR764" s="102"/>
    </row>
    <row r="765" spans="1:44" ht="15.75" customHeight="1" x14ac:dyDescent="0.25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  <c r="AJ765" s="102"/>
      <c r="AK765" s="102"/>
      <c r="AL765" s="102"/>
      <c r="AM765" s="102"/>
      <c r="AN765" s="102"/>
      <c r="AO765" s="102"/>
      <c r="AP765" s="102"/>
      <c r="AQ765" s="102"/>
      <c r="AR765" s="102"/>
    </row>
    <row r="766" spans="1:44" ht="15.75" customHeight="1" x14ac:dyDescent="0.25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  <c r="AJ766" s="102"/>
      <c r="AK766" s="102"/>
      <c r="AL766" s="102"/>
      <c r="AM766" s="102"/>
      <c r="AN766" s="102"/>
      <c r="AO766" s="102"/>
      <c r="AP766" s="102"/>
      <c r="AQ766" s="102"/>
      <c r="AR766" s="102"/>
    </row>
    <row r="767" spans="1:44" ht="15.75" customHeight="1" x14ac:dyDescent="0.25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  <c r="AJ767" s="102"/>
      <c r="AK767" s="102"/>
      <c r="AL767" s="102"/>
      <c r="AM767" s="102"/>
      <c r="AN767" s="102"/>
      <c r="AO767" s="102"/>
      <c r="AP767" s="102"/>
      <c r="AQ767" s="102"/>
      <c r="AR767" s="102"/>
    </row>
    <row r="768" spans="1:44" ht="15.75" customHeight="1" x14ac:dyDescent="0.25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  <c r="AJ768" s="102"/>
      <c r="AK768" s="102"/>
      <c r="AL768" s="102"/>
      <c r="AM768" s="102"/>
      <c r="AN768" s="102"/>
      <c r="AO768" s="102"/>
      <c r="AP768" s="102"/>
      <c r="AQ768" s="102"/>
      <c r="AR768" s="102"/>
    </row>
    <row r="769" spans="1:44" ht="15.75" customHeight="1" x14ac:dyDescent="0.25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  <c r="AJ769" s="102"/>
      <c r="AK769" s="102"/>
      <c r="AL769" s="102"/>
      <c r="AM769" s="102"/>
      <c r="AN769" s="102"/>
      <c r="AO769" s="102"/>
      <c r="AP769" s="102"/>
      <c r="AQ769" s="102"/>
      <c r="AR769" s="102"/>
    </row>
    <row r="770" spans="1:44" ht="15.75" customHeight="1" x14ac:dyDescent="0.25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  <c r="AN770" s="102"/>
      <c r="AO770" s="102"/>
      <c r="AP770" s="102"/>
      <c r="AQ770" s="102"/>
      <c r="AR770" s="102"/>
    </row>
    <row r="771" spans="1:44" ht="15.75" customHeight="1" x14ac:dyDescent="0.25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  <c r="AJ771" s="102"/>
      <c r="AK771" s="102"/>
      <c r="AL771" s="102"/>
      <c r="AM771" s="102"/>
      <c r="AN771" s="102"/>
      <c r="AO771" s="102"/>
      <c r="AP771" s="102"/>
      <c r="AQ771" s="102"/>
      <c r="AR771" s="102"/>
    </row>
    <row r="772" spans="1:44" ht="15.75" customHeight="1" x14ac:dyDescent="0.25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  <c r="AJ772" s="102"/>
      <c r="AK772" s="102"/>
      <c r="AL772" s="102"/>
      <c r="AM772" s="102"/>
      <c r="AN772" s="102"/>
      <c r="AO772" s="102"/>
      <c r="AP772" s="102"/>
      <c r="AQ772" s="102"/>
      <c r="AR772" s="102"/>
    </row>
    <row r="773" spans="1:44" ht="15.75" customHeight="1" x14ac:dyDescent="0.25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  <c r="AJ773" s="102"/>
      <c r="AK773" s="102"/>
      <c r="AL773" s="102"/>
      <c r="AM773" s="102"/>
      <c r="AN773" s="102"/>
      <c r="AO773" s="102"/>
      <c r="AP773" s="102"/>
      <c r="AQ773" s="102"/>
      <c r="AR773" s="102"/>
    </row>
    <row r="774" spans="1:44" ht="15.75" customHeight="1" x14ac:dyDescent="0.25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  <c r="AJ774" s="102"/>
      <c r="AK774" s="102"/>
      <c r="AL774" s="102"/>
      <c r="AM774" s="102"/>
      <c r="AN774" s="102"/>
      <c r="AO774" s="102"/>
      <c r="AP774" s="102"/>
      <c r="AQ774" s="102"/>
      <c r="AR774" s="102"/>
    </row>
    <row r="775" spans="1:44" ht="15.75" customHeight="1" x14ac:dyDescent="0.25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  <c r="AJ775" s="102"/>
      <c r="AK775" s="102"/>
      <c r="AL775" s="102"/>
      <c r="AM775" s="102"/>
      <c r="AN775" s="102"/>
      <c r="AO775" s="102"/>
      <c r="AP775" s="102"/>
      <c r="AQ775" s="102"/>
      <c r="AR775" s="102"/>
    </row>
    <row r="776" spans="1:44" ht="15.75" customHeight="1" x14ac:dyDescent="0.25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  <c r="AJ776" s="102"/>
      <c r="AK776" s="102"/>
      <c r="AL776" s="102"/>
      <c r="AM776" s="102"/>
      <c r="AN776" s="102"/>
      <c r="AO776" s="102"/>
      <c r="AP776" s="102"/>
      <c r="AQ776" s="102"/>
      <c r="AR776" s="102"/>
    </row>
    <row r="777" spans="1:44" ht="15.75" customHeight="1" x14ac:dyDescent="0.25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  <c r="AJ777" s="102"/>
      <c r="AK777" s="102"/>
      <c r="AL777" s="102"/>
      <c r="AM777" s="102"/>
      <c r="AN777" s="102"/>
      <c r="AO777" s="102"/>
      <c r="AP777" s="102"/>
      <c r="AQ777" s="102"/>
      <c r="AR777" s="102"/>
    </row>
    <row r="778" spans="1:44" ht="15.75" customHeight="1" x14ac:dyDescent="0.25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  <c r="AJ778" s="102"/>
      <c r="AK778" s="102"/>
      <c r="AL778" s="102"/>
      <c r="AM778" s="102"/>
      <c r="AN778" s="102"/>
      <c r="AO778" s="102"/>
      <c r="AP778" s="102"/>
      <c r="AQ778" s="102"/>
      <c r="AR778" s="102"/>
    </row>
    <row r="779" spans="1:44" ht="15.75" customHeight="1" x14ac:dyDescent="0.25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  <c r="AJ779" s="102"/>
      <c r="AK779" s="102"/>
      <c r="AL779" s="102"/>
      <c r="AM779" s="102"/>
      <c r="AN779" s="102"/>
      <c r="AO779" s="102"/>
      <c r="AP779" s="102"/>
      <c r="AQ779" s="102"/>
      <c r="AR779" s="102"/>
    </row>
    <row r="780" spans="1:44" ht="15.75" customHeight="1" x14ac:dyDescent="0.25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  <c r="AJ780" s="102"/>
      <c r="AK780" s="102"/>
      <c r="AL780" s="102"/>
      <c r="AM780" s="102"/>
      <c r="AN780" s="102"/>
      <c r="AO780" s="102"/>
      <c r="AP780" s="102"/>
      <c r="AQ780" s="102"/>
      <c r="AR780" s="102"/>
    </row>
    <row r="781" spans="1:44" ht="15.75" customHeight="1" x14ac:dyDescent="0.25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  <c r="AJ781" s="102"/>
      <c r="AK781" s="102"/>
      <c r="AL781" s="102"/>
      <c r="AM781" s="102"/>
      <c r="AN781" s="102"/>
      <c r="AO781" s="102"/>
      <c r="AP781" s="102"/>
      <c r="AQ781" s="102"/>
      <c r="AR781" s="102"/>
    </row>
    <row r="782" spans="1:44" ht="15.75" customHeight="1" x14ac:dyDescent="0.25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  <c r="AJ782" s="102"/>
      <c r="AK782" s="102"/>
      <c r="AL782" s="102"/>
      <c r="AM782" s="102"/>
      <c r="AN782" s="102"/>
      <c r="AO782" s="102"/>
      <c r="AP782" s="102"/>
      <c r="AQ782" s="102"/>
      <c r="AR782" s="102"/>
    </row>
    <row r="783" spans="1:44" ht="15.75" customHeight="1" x14ac:dyDescent="0.25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  <c r="AJ783" s="102"/>
      <c r="AK783" s="102"/>
      <c r="AL783" s="102"/>
      <c r="AM783" s="102"/>
      <c r="AN783" s="102"/>
      <c r="AO783" s="102"/>
      <c r="AP783" s="102"/>
      <c r="AQ783" s="102"/>
      <c r="AR783" s="102"/>
    </row>
    <row r="784" spans="1:44" ht="15.75" customHeight="1" x14ac:dyDescent="0.25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  <c r="AJ784" s="102"/>
      <c r="AK784" s="102"/>
      <c r="AL784" s="102"/>
      <c r="AM784" s="102"/>
      <c r="AN784" s="102"/>
      <c r="AO784" s="102"/>
      <c r="AP784" s="102"/>
      <c r="AQ784" s="102"/>
      <c r="AR784" s="102"/>
    </row>
    <row r="785" spans="1:44" ht="15.75" customHeight="1" x14ac:dyDescent="0.25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  <c r="AJ785" s="102"/>
      <c r="AK785" s="102"/>
      <c r="AL785" s="102"/>
      <c r="AM785" s="102"/>
      <c r="AN785" s="102"/>
      <c r="AO785" s="102"/>
      <c r="AP785" s="102"/>
      <c r="AQ785" s="102"/>
      <c r="AR785" s="102"/>
    </row>
    <row r="786" spans="1:44" ht="15.75" customHeight="1" x14ac:dyDescent="0.25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  <c r="AJ786" s="102"/>
      <c r="AK786" s="102"/>
      <c r="AL786" s="102"/>
      <c r="AM786" s="102"/>
      <c r="AN786" s="102"/>
      <c r="AO786" s="102"/>
      <c r="AP786" s="102"/>
      <c r="AQ786" s="102"/>
      <c r="AR786" s="102"/>
    </row>
    <row r="787" spans="1:44" ht="15.75" customHeight="1" x14ac:dyDescent="0.25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  <c r="AJ787" s="102"/>
      <c r="AK787" s="102"/>
      <c r="AL787" s="102"/>
      <c r="AM787" s="102"/>
      <c r="AN787" s="102"/>
      <c r="AO787" s="102"/>
      <c r="AP787" s="102"/>
      <c r="AQ787" s="102"/>
      <c r="AR787" s="102"/>
    </row>
    <row r="788" spans="1:44" ht="15.75" customHeight="1" x14ac:dyDescent="0.25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  <c r="AJ788" s="102"/>
      <c r="AK788" s="102"/>
      <c r="AL788" s="102"/>
      <c r="AM788" s="102"/>
      <c r="AN788" s="102"/>
      <c r="AO788" s="102"/>
      <c r="AP788" s="102"/>
      <c r="AQ788" s="102"/>
      <c r="AR788" s="102"/>
    </row>
    <row r="789" spans="1:44" ht="15.75" customHeight="1" x14ac:dyDescent="0.25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  <c r="AJ789" s="102"/>
      <c r="AK789" s="102"/>
      <c r="AL789" s="102"/>
      <c r="AM789" s="102"/>
      <c r="AN789" s="102"/>
      <c r="AO789" s="102"/>
      <c r="AP789" s="102"/>
      <c r="AQ789" s="102"/>
      <c r="AR789" s="102"/>
    </row>
    <row r="790" spans="1:44" ht="15.75" customHeight="1" x14ac:dyDescent="0.25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  <c r="AJ790" s="102"/>
      <c r="AK790" s="102"/>
      <c r="AL790" s="102"/>
      <c r="AM790" s="102"/>
      <c r="AN790" s="102"/>
      <c r="AO790" s="102"/>
      <c r="AP790" s="102"/>
      <c r="AQ790" s="102"/>
      <c r="AR790" s="102"/>
    </row>
    <row r="791" spans="1:44" ht="15.75" customHeight="1" x14ac:dyDescent="0.25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  <c r="AJ791" s="102"/>
      <c r="AK791" s="102"/>
      <c r="AL791" s="102"/>
      <c r="AM791" s="102"/>
      <c r="AN791" s="102"/>
      <c r="AO791" s="102"/>
      <c r="AP791" s="102"/>
      <c r="AQ791" s="102"/>
      <c r="AR791" s="102"/>
    </row>
    <row r="792" spans="1:44" ht="15.75" customHeight="1" x14ac:dyDescent="0.25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  <c r="AJ792" s="102"/>
      <c r="AK792" s="102"/>
      <c r="AL792" s="102"/>
      <c r="AM792" s="102"/>
      <c r="AN792" s="102"/>
      <c r="AO792" s="102"/>
      <c r="AP792" s="102"/>
      <c r="AQ792" s="102"/>
      <c r="AR792" s="102"/>
    </row>
    <row r="793" spans="1:44" ht="15.75" customHeight="1" x14ac:dyDescent="0.25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  <c r="AJ793" s="102"/>
      <c r="AK793" s="102"/>
      <c r="AL793" s="102"/>
      <c r="AM793" s="102"/>
      <c r="AN793" s="102"/>
      <c r="AO793" s="102"/>
      <c r="AP793" s="102"/>
      <c r="AQ793" s="102"/>
      <c r="AR793" s="102"/>
    </row>
    <row r="794" spans="1:44" ht="15.75" customHeight="1" x14ac:dyDescent="0.25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  <c r="AJ794" s="102"/>
      <c r="AK794" s="102"/>
      <c r="AL794" s="102"/>
      <c r="AM794" s="102"/>
      <c r="AN794" s="102"/>
      <c r="AO794" s="102"/>
      <c r="AP794" s="102"/>
      <c r="AQ794" s="102"/>
      <c r="AR794" s="102"/>
    </row>
    <row r="795" spans="1:44" ht="15.75" customHeight="1" x14ac:dyDescent="0.25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  <c r="AJ795" s="102"/>
      <c r="AK795" s="102"/>
      <c r="AL795" s="102"/>
      <c r="AM795" s="102"/>
      <c r="AN795" s="102"/>
      <c r="AO795" s="102"/>
      <c r="AP795" s="102"/>
      <c r="AQ795" s="102"/>
      <c r="AR795" s="102"/>
    </row>
    <row r="796" spans="1:44" ht="15.75" customHeight="1" x14ac:dyDescent="0.25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  <c r="AJ796" s="102"/>
      <c r="AK796" s="102"/>
      <c r="AL796" s="102"/>
      <c r="AM796" s="102"/>
      <c r="AN796" s="102"/>
      <c r="AO796" s="102"/>
      <c r="AP796" s="102"/>
      <c r="AQ796" s="102"/>
      <c r="AR796" s="102"/>
    </row>
    <row r="797" spans="1:44" ht="15.75" customHeight="1" x14ac:dyDescent="0.25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  <c r="AJ797" s="102"/>
      <c r="AK797" s="102"/>
      <c r="AL797" s="102"/>
      <c r="AM797" s="102"/>
      <c r="AN797" s="102"/>
      <c r="AO797" s="102"/>
      <c r="AP797" s="102"/>
      <c r="AQ797" s="102"/>
      <c r="AR797" s="102"/>
    </row>
    <row r="798" spans="1:44" ht="15.75" customHeight="1" x14ac:dyDescent="0.25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  <c r="AJ798" s="102"/>
      <c r="AK798" s="102"/>
      <c r="AL798" s="102"/>
      <c r="AM798" s="102"/>
      <c r="AN798" s="102"/>
      <c r="AO798" s="102"/>
      <c r="AP798" s="102"/>
      <c r="AQ798" s="102"/>
      <c r="AR798" s="102"/>
    </row>
    <row r="799" spans="1:44" ht="15.75" customHeight="1" x14ac:dyDescent="0.25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  <c r="AJ799" s="102"/>
      <c r="AK799" s="102"/>
      <c r="AL799" s="102"/>
      <c r="AM799" s="102"/>
      <c r="AN799" s="102"/>
      <c r="AO799" s="102"/>
      <c r="AP799" s="102"/>
      <c r="AQ799" s="102"/>
      <c r="AR799" s="102"/>
    </row>
    <row r="800" spans="1:44" ht="15.75" customHeight="1" x14ac:dyDescent="0.25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  <c r="AJ800" s="102"/>
      <c r="AK800" s="102"/>
      <c r="AL800" s="102"/>
      <c r="AM800" s="102"/>
      <c r="AN800" s="102"/>
      <c r="AO800" s="102"/>
      <c r="AP800" s="102"/>
      <c r="AQ800" s="102"/>
      <c r="AR800" s="102"/>
    </row>
    <row r="801" spans="1:44" ht="15.75" customHeight="1" x14ac:dyDescent="0.25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  <c r="AJ801" s="102"/>
      <c r="AK801" s="102"/>
      <c r="AL801" s="102"/>
      <c r="AM801" s="102"/>
      <c r="AN801" s="102"/>
      <c r="AO801" s="102"/>
      <c r="AP801" s="102"/>
      <c r="AQ801" s="102"/>
      <c r="AR801" s="102"/>
    </row>
    <row r="802" spans="1:44" ht="15.75" customHeight="1" x14ac:dyDescent="0.25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  <c r="AJ802" s="102"/>
      <c r="AK802" s="102"/>
      <c r="AL802" s="102"/>
      <c r="AM802" s="102"/>
      <c r="AN802" s="102"/>
      <c r="AO802" s="102"/>
      <c r="AP802" s="102"/>
      <c r="AQ802" s="102"/>
      <c r="AR802" s="102"/>
    </row>
    <row r="803" spans="1:44" ht="15.75" customHeight="1" x14ac:dyDescent="0.25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  <c r="AJ803" s="102"/>
      <c r="AK803" s="102"/>
      <c r="AL803" s="102"/>
      <c r="AM803" s="102"/>
      <c r="AN803" s="102"/>
      <c r="AO803" s="102"/>
      <c r="AP803" s="102"/>
      <c r="AQ803" s="102"/>
      <c r="AR803" s="102"/>
    </row>
    <row r="804" spans="1:44" ht="15.75" customHeight="1" x14ac:dyDescent="0.25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  <c r="AJ804" s="102"/>
      <c r="AK804" s="102"/>
      <c r="AL804" s="102"/>
      <c r="AM804" s="102"/>
      <c r="AN804" s="102"/>
      <c r="AO804" s="102"/>
      <c r="AP804" s="102"/>
      <c r="AQ804" s="102"/>
      <c r="AR804" s="102"/>
    </row>
    <row r="805" spans="1:44" ht="15.75" customHeight="1" x14ac:dyDescent="0.25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  <c r="AJ805" s="102"/>
      <c r="AK805" s="102"/>
      <c r="AL805" s="102"/>
      <c r="AM805" s="102"/>
      <c r="AN805" s="102"/>
      <c r="AO805" s="102"/>
      <c r="AP805" s="102"/>
      <c r="AQ805" s="102"/>
      <c r="AR805" s="102"/>
    </row>
    <row r="806" spans="1:44" ht="15.75" customHeight="1" x14ac:dyDescent="0.25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  <c r="AJ806" s="102"/>
      <c r="AK806" s="102"/>
      <c r="AL806" s="102"/>
      <c r="AM806" s="102"/>
      <c r="AN806" s="102"/>
      <c r="AO806" s="102"/>
      <c r="AP806" s="102"/>
      <c r="AQ806" s="102"/>
      <c r="AR806" s="102"/>
    </row>
    <row r="807" spans="1:44" ht="15.75" customHeight="1" x14ac:dyDescent="0.25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  <c r="AJ807" s="102"/>
      <c r="AK807" s="102"/>
      <c r="AL807" s="102"/>
      <c r="AM807" s="102"/>
      <c r="AN807" s="102"/>
      <c r="AO807" s="102"/>
      <c r="AP807" s="102"/>
      <c r="AQ807" s="102"/>
      <c r="AR807" s="102"/>
    </row>
    <row r="808" spans="1:44" ht="15.75" customHeight="1" x14ac:dyDescent="0.25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  <c r="AN808" s="102"/>
      <c r="AO808" s="102"/>
      <c r="AP808" s="102"/>
      <c r="AQ808" s="102"/>
      <c r="AR808" s="102"/>
    </row>
    <row r="809" spans="1:44" ht="15.75" customHeight="1" x14ac:dyDescent="0.25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  <c r="AJ809" s="102"/>
      <c r="AK809" s="102"/>
      <c r="AL809" s="102"/>
      <c r="AM809" s="102"/>
      <c r="AN809" s="102"/>
      <c r="AO809" s="102"/>
      <c r="AP809" s="102"/>
      <c r="AQ809" s="102"/>
      <c r="AR809" s="102"/>
    </row>
    <row r="810" spans="1:44" ht="15.75" customHeight="1" x14ac:dyDescent="0.25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  <c r="AJ810" s="102"/>
      <c r="AK810" s="102"/>
      <c r="AL810" s="102"/>
      <c r="AM810" s="102"/>
      <c r="AN810" s="102"/>
      <c r="AO810" s="102"/>
      <c r="AP810" s="102"/>
      <c r="AQ810" s="102"/>
      <c r="AR810" s="102"/>
    </row>
    <row r="811" spans="1:44" ht="15.75" customHeight="1" x14ac:dyDescent="0.25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  <c r="AJ811" s="102"/>
      <c r="AK811" s="102"/>
      <c r="AL811" s="102"/>
      <c r="AM811" s="102"/>
      <c r="AN811" s="102"/>
      <c r="AO811" s="102"/>
      <c r="AP811" s="102"/>
      <c r="AQ811" s="102"/>
      <c r="AR811" s="102"/>
    </row>
    <row r="812" spans="1:44" ht="15.75" customHeight="1" x14ac:dyDescent="0.25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  <c r="AJ812" s="102"/>
      <c r="AK812" s="102"/>
      <c r="AL812" s="102"/>
      <c r="AM812" s="102"/>
      <c r="AN812" s="102"/>
      <c r="AO812" s="102"/>
      <c r="AP812" s="102"/>
      <c r="AQ812" s="102"/>
      <c r="AR812" s="102"/>
    </row>
    <row r="813" spans="1:44" ht="15.75" customHeight="1" x14ac:dyDescent="0.25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  <c r="AJ813" s="102"/>
      <c r="AK813" s="102"/>
      <c r="AL813" s="102"/>
      <c r="AM813" s="102"/>
      <c r="AN813" s="102"/>
      <c r="AO813" s="102"/>
      <c r="AP813" s="102"/>
      <c r="AQ813" s="102"/>
      <c r="AR813" s="102"/>
    </row>
    <row r="814" spans="1:44" ht="15.75" customHeight="1" x14ac:dyDescent="0.25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  <c r="AJ814" s="102"/>
      <c r="AK814" s="102"/>
      <c r="AL814" s="102"/>
      <c r="AM814" s="102"/>
      <c r="AN814" s="102"/>
      <c r="AO814" s="102"/>
      <c r="AP814" s="102"/>
      <c r="AQ814" s="102"/>
      <c r="AR814" s="102"/>
    </row>
    <row r="815" spans="1:44" ht="15.75" customHeight="1" x14ac:dyDescent="0.2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  <c r="AJ815" s="102"/>
      <c r="AK815" s="102"/>
      <c r="AL815" s="102"/>
      <c r="AM815" s="102"/>
      <c r="AN815" s="102"/>
      <c r="AO815" s="102"/>
      <c r="AP815" s="102"/>
      <c r="AQ815" s="102"/>
      <c r="AR815" s="102"/>
    </row>
    <row r="816" spans="1:44" ht="15.75" customHeight="1" x14ac:dyDescent="0.25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  <c r="AJ816" s="102"/>
      <c r="AK816" s="102"/>
      <c r="AL816" s="102"/>
      <c r="AM816" s="102"/>
      <c r="AN816" s="102"/>
      <c r="AO816" s="102"/>
      <c r="AP816" s="102"/>
      <c r="AQ816" s="102"/>
      <c r="AR816" s="102"/>
    </row>
    <row r="817" spans="1:44" ht="15.75" customHeight="1" x14ac:dyDescent="0.25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  <c r="AJ817" s="102"/>
      <c r="AK817" s="102"/>
      <c r="AL817" s="102"/>
      <c r="AM817" s="102"/>
      <c r="AN817" s="102"/>
      <c r="AO817" s="102"/>
      <c r="AP817" s="102"/>
      <c r="AQ817" s="102"/>
      <c r="AR817" s="102"/>
    </row>
    <row r="818" spans="1:44" ht="15.75" customHeight="1" x14ac:dyDescent="0.25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  <c r="AJ818" s="102"/>
      <c r="AK818" s="102"/>
      <c r="AL818" s="102"/>
      <c r="AM818" s="102"/>
      <c r="AN818" s="102"/>
      <c r="AO818" s="102"/>
      <c r="AP818" s="102"/>
      <c r="AQ818" s="102"/>
      <c r="AR818" s="102"/>
    </row>
    <row r="819" spans="1:44" ht="15.75" customHeight="1" x14ac:dyDescent="0.25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  <c r="AJ819" s="102"/>
      <c r="AK819" s="102"/>
      <c r="AL819" s="102"/>
      <c r="AM819" s="102"/>
      <c r="AN819" s="102"/>
      <c r="AO819" s="102"/>
      <c r="AP819" s="102"/>
      <c r="AQ819" s="102"/>
      <c r="AR819" s="102"/>
    </row>
    <row r="820" spans="1:44" ht="15.75" customHeight="1" x14ac:dyDescent="0.25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  <c r="AJ820" s="102"/>
      <c r="AK820" s="102"/>
      <c r="AL820" s="102"/>
      <c r="AM820" s="102"/>
      <c r="AN820" s="102"/>
      <c r="AO820" s="102"/>
      <c r="AP820" s="102"/>
      <c r="AQ820" s="102"/>
      <c r="AR820" s="102"/>
    </row>
    <row r="821" spans="1:44" ht="15.75" customHeight="1" x14ac:dyDescent="0.25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  <c r="AJ821" s="102"/>
      <c r="AK821" s="102"/>
      <c r="AL821" s="102"/>
      <c r="AM821" s="102"/>
      <c r="AN821" s="102"/>
      <c r="AO821" s="102"/>
      <c r="AP821" s="102"/>
      <c r="AQ821" s="102"/>
      <c r="AR821" s="102"/>
    </row>
    <row r="822" spans="1:44" ht="15.75" customHeight="1" x14ac:dyDescent="0.25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  <c r="AJ822" s="102"/>
      <c r="AK822" s="102"/>
      <c r="AL822" s="102"/>
      <c r="AM822" s="102"/>
      <c r="AN822" s="102"/>
      <c r="AO822" s="102"/>
      <c r="AP822" s="102"/>
      <c r="AQ822" s="102"/>
      <c r="AR822" s="102"/>
    </row>
    <row r="823" spans="1:44" ht="15.75" customHeight="1" x14ac:dyDescent="0.25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  <c r="AJ823" s="102"/>
      <c r="AK823" s="102"/>
      <c r="AL823" s="102"/>
      <c r="AM823" s="102"/>
      <c r="AN823" s="102"/>
      <c r="AO823" s="102"/>
      <c r="AP823" s="102"/>
      <c r="AQ823" s="102"/>
      <c r="AR823" s="102"/>
    </row>
    <row r="824" spans="1:44" ht="15.75" customHeight="1" x14ac:dyDescent="0.25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  <c r="AJ824" s="102"/>
      <c r="AK824" s="102"/>
      <c r="AL824" s="102"/>
      <c r="AM824" s="102"/>
      <c r="AN824" s="102"/>
      <c r="AO824" s="102"/>
      <c r="AP824" s="102"/>
      <c r="AQ824" s="102"/>
      <c r="AR824" s="102"/>
    </row>
    <row r="825" spans="1:44" ht="15.75" customHeight="1" x14ac:dyDescent="0.25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  <c r="AJ825" s="102"/>
      <c r="AK825" s="102"/>
      <c r="AL825" s="102"/>
      <c r="AM825" s="102"/>
      <c r="AN825" s="102"/>
      <c r="AO825" s="102"/>
      <c r="AP825" s="102"/>
      <c r="AQ825" s="102"/>
      <c r="AR825" s="102"/>
    </row>
    <row r="826" spans="1:44" ht="15.75" customHeight="1" x14ac:dyDescent="0.25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  <c r="AJ826" s="102"/>
      <c r="AK826" s="102"/>
      <c r="AL826" s="102"/>
      <c r="AM826" s="102"/>
      <c r="AN826" s="102"/>
      <c r="AO826" s="102"/>
      <c r="AP826" s="102"/>
      <c r="AQ826" s="102"/>
      <c r="AR826" s="102"/>
    </row>
    <row r="827" spans="1:44" ht="15.75" customHeight="1" x14ac:dyDescent="0.25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  <c r="AJ827" s="102"/>
      <c r="AK827" s="102"/>
      <c r="AL827" s="102"/>
      <c r="AM827" s="102"/>
      <c r="AN827" s="102"/>
      <c r="AO827" s="102"/>
      <c r="AP827" s="102"/>
      <c r="AQ827" s="102"/>
      <c r="AR827" s="102"/>
    </row>
    <row r="828" spans="1:44" ht="15.75" customHeight="1" x14ac:dyDescent="0.25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  <c r="AJ828" s="102"/>
      <c r="AK828" s="102"/>
      <c r="AL828" s="102"/>
      <c r="AM828" s="102"/>
      <c r="AN828" s="102"/>
      <c r="AO828" s="102"/>
      <c r="AP828" s="102"/>
      <c r="AQ828" s="102"/>
      <c r="AR828" s="102"/>
    </row>
    <row r="829" spans="1:44" ht="15.75" customHeight="1" x14ac:dyDescent="0.25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  <c r="AJ829" s="102"/>
      <c r="AK829" s="102"/>
      <c r="AL829" s="102"/>
      <c r="AM829" s="102"/>
      <c r="AN829" s="102"/>
      <c r="AO829" s="102"/>
      <c r="AP829" s="102"/>
      <c r="AQ829" s="102"/>
      <c r="AR829" s="102"/>
    </row>
    <row r="830" spans="1:44" ht="15.75" customHeight="1" x14ac:dyDescent="0.25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  <c r="AJ830" s="102"/>
      <c r="AK830" s="102"/>
      <c r="AL830" s="102"/>
      <c r="AM830" s="102"/>
      <c r="AN830" s="102"/>
      <c r="AO830" s="102"/>
      <c r="AP830" s="102"/>
      <c r="AQ830" s="102"/>
      <c r="AR830" s="102"/>
    </row>
    <row r="831" spans="1:44" ht="15.75" customHeight="1" x14ac:dyDescent="0.25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  <c r="AJ831" s="102"/>
      <c r="AK831" s="102"/>
      <c r="AL831" s="102"/>
      <c r="AM831" s="102"/>
      <c r="AN831" s="102"/>
      <c r="AO831" s="102"/>
      <c r="AP831" s="102"/>
      <c r="AQ831" s="102"/>
      <c r="AR831" s="102"/>
    </row>
    <row r="832" spans="1:44" ht="15.75" customHeight="1" x14ac:dyDescent="0.25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  <c r="AJ832" s="102"/>
      <c r="AK832" s="102"/>
      <c r="AL832" s="102"/>
      <c r="AM832" s="102"/>
      <c r="AN832" s="102"/>
      <c r="AO832" s="102"/>
      <c r="AP832" s="102"/>
      <c r="AQ832" s="102"/>
      <c r="AR832" s="102"/>
    </row>
    <row r="833" spans="1:44" ht="15.75" customHeight="1" x14ac:dyDescent="0.25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  <c r="AJ833" s="102"/>
      <c r="AK833" s="102"/>
      <c r="AL833" s="102"/>
      <c r="AM833" s="102"/>
      <c r="AN833" s="102"/>
      <c r="AO833" s="102"/>
      <c r="AP833" s="102"/>
      <c r="AQ833" s="102"/>
      <c r="AR833" s="102"/>
    </row>
    <row r="834" spans="1:44" ht="15.75" customHeight="1" x14ac:dyDescent="0.25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  <c r="AJ834" s="102"/>
      <c r="AK834" s="102"/>
      <c r="AL834" s="102"/>
      <c r="AM834" s="102"/>
      <c r="AN834" s="102"/>
      <c r="AO834" s="102"/>
      <c r="AP834" s="102"/>
      <c r="AQ834" s="102"/>
      <c r="AR834" s="102"/>
    </row>
    <row r="835" spans="1:44" ht="15.75" customHeight="1" x14ac:dyDescent="0.25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  <c r="AJ835" s="102"/>
      <c r="AK835" s="102"/>
      <c r="AL835" s="102"/>
      <c r="AM835" s="102"/>
      <c r="AN835" s="102"/>
      <c r="AO835" s="102"/>
      <c r="AP835" s="102"/>
      <c r="AQ835" s="102"/>
      <c r="AR835" s="102"/>
    </row>
    <row r="836" spans="1:44" ht="15.75" customHeight="1" x14ac:dyDescent="0.25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  <c r="AJ836" s="102"/>
      <c r="AK836" s="102"/>
      <c r="AL836" s="102"/>
      <c r="AM836" s="102"/>
      <c r="AN836" s="102"/>
      <c r="AO836" s="102"/>
      <c r="AP836" s="102"/>
      <c r="AQ836" s="102"/>
      <c r="AR836" s="102"/>
    </row>
    <row r="837" spans="1:44" ht="15.75" customHeight="1" x14ac:dyDescent="0.25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  <c r="AJ837" s="102"/>
      <c r="AK837" s="102"/>
      <c r="AL837" s="102"/>
      <c r="AM837" s="102"/>
      <c r="AN837" s="102"/>
      <c r="AO837" s="102"/>
      <c r="AP837" s="102"/>
      <c r="AQ837" s="102"/>
      <c r="AR837" s="102"/>
    </row>
    <row r="838" spans="1:44" ht="15.75" customHeight="1" x14ac:dyDescent="0.25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  <c r="AJ838" s="102"/>
      <c r="AK838" s="102"/>
      <c r="AL838" s="102"/>
      <c r="AM838" s="102"/>
      <c r="AN838" s="102"/>
      <c r="AO838" s="102"/>
      <c r="AP838" s="102"/>
      <c r="AQ838" s="102"/>
      <c r="AR838" s="102"/>
    </row>
    <row r="839" spans="1:44" ht="15.75" customHeight="1" x14ac:dyDescent="0.25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  <c r="AN839" s="102"/>
      <c r="AO839" s="102"/>
      <c r="AP839" s="102"/>
      <c r="AQ839" s="102"/>
      <c r="AR839" s="102"/>
    </row>
    <row r="840" spans="1:44" ht="15.75" customHeight="1" x14ac:dyDescent="0.25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  <c r="AN840" s="102"/>
      <c r="AO840" s="102"/>
      <c r="AP840" s="102"/>
      <c r="AQ840" s="102"/>
      <c r="AR840" s="102"/>
    </row>
    <row r="841" spans="1:44" ht="15.75" customHeight="1" x14ac:dyDescent="0.25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  <c r="AJ841" s="102"/>
      <c r="AK841" s="102"/>
      <c r="AL841" s="102"/>
      <c r="AM841" s="102"/>
      <c r="AN841" s="102"/>
      <c r="AO841" s="102"/>
      <c r="AP841" s="102"/>
      <c r="AQ841" s="102"/>
      <c r="AR841" s="102"/>
    </row>
    <row r="842" spans="1:44" ht="15.75" customHeight="1" x14ac:dyDescent="0.25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  <c r="AJ842" s="102"/>
      <c r="AK842" s="102"/>
      <c r="AL842" s="102"/>
      <c r="AM842" s="102"/>
      <c r="AN842" s="102"/>
      <c r="AO842" s="102"/>
      <c r="AP842" s="102"/>
      <c r="AQ842" s="102"/>
      <c r="AR842" s="102"/>
    </row>
    <row r="843" spans="1:44" ht="15.75" customHeight="1" x14ac:dyDescent="0.25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  <c r="AJ843" s="102"/>
      <c r="AK843" s="102"/>
      <c r="AL843" s="102"/>
      <c r="AM843" s="102"/>
      <c r="AN843" s="102"/>
      <c r="AO843" s="102"/>
      <c r="AP843" s="102"/>
      <c r="AQ843" s="102"/>
      <c r="AR843" s="102"/>
    </row>
    <row r="844" spans="1:44" ht="15.75" customHeight="1" x14ac:dyDescent="0.25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  <c r="AJ844" s="102"/>
      <c r="AK844" s="102"/>
      <c r="AL844" s="102"/>
      <c r="AM844" s="102"/>
      <c r="AN844" s="102"/>
      <c r="AO844" s="102"/>
      <c r="AP844" s="102"/>
      <c r="AQ844" s="102"/>
      <c r="AR844" s="102"/>
    </row>
    <row r="845" spans="1:44" ht="15.75" customHeight="1" x14ac:dyDescent="0.25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  <c r="AJ845" s="102"/>
      <c r="AK845" s="102"/>
      <c r="AL845" s="102"/>
      <c r="AM845" s="102"/>
      <c r="AN845" s="102"/>
      <c r="AO845" s="102"/>
      <c r="AP845" s="102"/>
      <c r="AQ845" s="102"/>
      <c r="AR845" s="102"/>
    </row>
    <row r="846" spans="1:44" ht="15.75" customHeight="1" x14ac:dyDescent="0.25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  <c r="AJ846" s="102"/>
      <c r="AK846" s="102"/>
      <c r="AL846" s="102"/>
      <c r="AM846" s="102"/>
      <c r="AN846" s="102"/>
      <c r="AO846" s="102"/>
      <c r="AP846" s="102"/>
      <c r="AQ846" s="102"/>
      <c r="AR846" s="102"/>
    </row>
    <row r="847" spans="1:44" ht="15.75" customHeight="1" x14ac:dyDescent="0.25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  <c r="AJ847" s="102"/>
      <c r="AK847" s="102"/>
      <c r="AL847" s="102"/>
      <c r="AM847" s="102"/>
      <c r="AN847" s="102"/>
      <c r="AO847" s="102"/>
      <c r="AP847" s="102"/>
      <c r="AQ847" s="102"/>
      <c r="AR847" s="102"/>
    </row>
    <row r="848" spans="1:44" ht="15.75" customHeight="1" x14ac:dyDescent="0.25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  <c r="AJ848" s="102"/>
      <c r="AK848" s="102"/>
      <c r="AL848" s="102"/>
      <c r="AM848" s="102"/>
      <c r="AN848" s="102"/>
      <c r="AO848" s="102"/>
      <c r="AP848" s="102"/>
      <c r="AQ848" s="102"/>
      <c r="AR848" s="102"/>
    </row>
    <row r="849" spans="1:44" ht="15.75" customHeight="1" x14ac:dyDescent="0.25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  <c r="AJ849" s="102"/>
      <c r="AK849" s="102"/>
      <c r="AL849" s="102"/>
      <c r="AM849" s="102"/>
      <c r="AN849" s="102"/>
      <c r="AO849" s="102"/>
      <c r="AP849" s="102"/>
      <c r="AQ849" s="102"/>
      <c r="AR849" s="102"/>
    </row>
    <row r="850" spans="1:44" ht="15.75" customHeight="1" x14ac:dyDescent="0.25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  <c r="AJ850" s="102"/>
      <c r="AK850" s="102"/>
      <c r="AL850" s="102"/>
      <c r="AM850" s="102"/>
      <c r="AN850" s="102"/>
      <c r="AO850" s="102"/>
      <c r="AP850" s="102"/>
      <c r="AQ850" s="102"/>
      <c r="AR850" s="102"/>
    </row>
    <row r="851" spans="1:44" ht="15.75" customHeight="1" x14ac:dyDescent="0.25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  <c r="AJ851" s="102"/>
      <c r="AK851" s="102"/>
      <c r="AL851" s="102"/>
      <c r="AM851" s="102"/>
      <c r="AN851" s="102"/>
      <c r="AO851" s="102"/>
      <c r="AP851" s="102"/>
      <c r="AQ851" s="102"/>
      <c r="AR851" s="102"/>
    </row>
    <row r="852" spans="1:44" ht="15.75" customHeight="1" x14ac:dyDescent="0.25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  <c r="AJ852" s="102"/>
      <c r="AK852" s="102"/>
      <c r="AL852" s="102"/>
      <c r="AM852" s="102"/>
      <c r="AN852" s="102"/>
      <c r="AO852" s="102"/>
      <c r="AP852" s="102"/>
      <c r="AQ852" s="102"/>
      <c r="AR852" s="102"/>
    </row>
    <row r="853" spans="1:44" ht="15.75" customHeight="1" x14ac:dyDescent="0.25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  <c r="AJ853" s="102"/>
      <c r="AK853" s="102"/>
      <c r="AL853" s="102"/>
      <c r="AM853" s="102"/>
      <c r="AN853" s="102"/>
      <c r="AO853" s="102"/>
      <c r="AP853" s="102"/>
      <c r="AQ853" s="102"/>
      <c r="AR853" s="102"/>
    </row>
    <row r="854" spans="1:44" ht="15.75" customHeight="1" x14ac:dyDescent="0.25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  <c r="AJ854" s="102"/>
      <c r="AK854" s="102"/>
      <c r="AL854" s="102"/>
      <c r="AM854" s="102"/>
      <c r="AN854" s="102"/>
      <c r="AO854" s="102"/>
      <c r="AP854" s="102"/>
      <c r="AQ854" s="102"/>
      <c r="AR854" s="102"/>
    </row>
    <row r="855" spans="1:44" ht="15.75" customHeight="1" x14ac:dyDescent="0.25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  <c r="AJ855" s="102"/>
      <c r="AK855" s="102"/>
      <c r="AL855" s="102"/>
      <c r="AM855" s="102"/>
      <c r="AN855" s="102"/>
      <c r="AO855" s="102"/>
      <c r="AP855" s="102"/>
      <c r="AQ855" s="102"/>
      <c r="AR855" s="102"/>
    </row>
    <row r="856" spans="1:44" ht="15.75" customHeight="1" x14ac:dyDescent="0.25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  <c r="AJ856" s="102"/>
      <c r="AK856" s="102"/>
      <c r="AL856" s="102"/>
      <c r="AM856" s="102"/>
      <c r="AN856" s="102"/>
      <c r="AO856" s="102"/>
      <c r="AP856" s="102"/>
      <c r="AQ856" s="102"/>
      <c r="AR856" s="102"/>
    </row>
    <row r="857" spans="1:44" ht="15.75" customHeight="1" x14ac:dyDescent="0.25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  <c r="AJ857" s="102"/>
      <c r="AK857" s="102"/>
      <c r="AL857" s="102"/>
      <c r="AM857" s="102"/>
      <c r="AN857" s="102"/>
      <c r="AO857" s="102"/>
      <c r="AP857" s="102"/>
      <c r="AQ857" s="102"/>
      <c r="AR857" s="102"/>
    </row>
    <row r="858" spans="1:44" ht="15.75" customHeight="1" x14ac:dyDescent="0.25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  <c r="AJ858" s="102"/>
      <c r="AK858" s="102"/>
      <c r="AL858" s="102"/>
      <c r="AM858" s="102"/>
      <c r="AN858" s="102"/>
      <c r="AO858" s="102"/>
      <c r="AP858" s="102"/>
      <c r="AQ858" s="102"/>
      <c r="AR858" s="102"/>
    </row>
    <row r="859" spans="1:44" ht="15.75" customHeight="1" x14ac:dyDescent="0.25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  <c r="AJ859" s="102"/>
      <c r="AK859" s="102"/>
      <c r="AL859" s="102"/>
      <c r="AM859" s="102"/>
      <c r="AN859" s="102"/>
      <c r="AO859" s="102"/>
      <c r="AP859" s="102"/>
      <c r="AQ859" s="102"/>
      <c r="AR859" s="102"/>
    </row>
    <row r="860" spans="1:44" ht="15.75" customHeight="1" x14ac:dyDescent="0.25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  <c r="AJ860" s="102"/>
      <c r="AK860" s="102"/>
      <c r="AL860" s="102"/>
      <c r="AM860" s="102"/>
      <c r="AN860" s="102"/>
      <c r="AO860" s="102"/>
      <c r="AP860" s="102"/>
      <c r="AQ860" s="102"/>
      <c r="AR860" s="102"/>
    </row>
    <row r="861" spans="1:44" ht="15.75" customHeight="1" x14ac:dyDescent="0.25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  <c r="AJ861" s="102"/>
      <c r="AK861" s="102"/>
      <c r="AL861" s="102"/>
      <c r="AM861" s="102"/>
      <c r="AN861" s="102"/>
      <c r="AO861" s="102"/>
      <c r="AP861" s="102"/>
      <c r="AQ861" s="102"/>
      <c r="AR861" s="102"/>
    </row>
    <row r="862" spans="1:44" ht="15.75" customHeight="1" x14ac:dyDescent="0.25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  <c r="AJ862" s="102"/>
      <c r="AK862" s="102"/>
      <c r="AL862" s="102"/>
      <c r="AM862" s="102"/>
      <c r="AN862" s="102"/>
      <c r="AO862" s="102"/>
      <c r="AP862" s="102"/>
      <c r="AQ862" s="102"/>
      <c r="AR862" s="102"/>
    </row>
    <row r="863" spans="1:44" ht="15.75" customHeight="1" x14ac:dyDescent="0.25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  <c r="AJ863" s="102"/>
      <c r="AK863" s="102"/>
      <c r="AL863" s="102"/>
      <c r="AM863" s="102"/>
      <c r="AN863" s="102"/>
      <c r="AO863" s="102"/>
      <c r="AP863" s="102"/>
      <c r="AQ863" s="102"/>
      <c r="AR863" s="102"/>
    </row>
    <row r="864" spans="1:44" ht="15.75" customHeight="1" x14ac:dyDescent="0.25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  <c r="AJ864" s="102"/>
      <c r="AK864" s="102"/>
      <c r="AL864" s="102"/>
      <c r="AM864" s="102"/>
      <c r="AN864" s="102"/>
      <c r="AO864" s="102"/>
      <c r="AP864" s="102"/>
      <c r="AQ864" s="102"/>
      <c r="AR864" s="102"/>
    </row>
    <row r="865" spans="1:44" ht="15.75" customHeight="1" x14ac:dyDescent="0.25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  <c r="AJ865" s="102"/>
      <c r="AK865" s="102"/>
      <c r="AL865" s="102"/>
      <c r="AM865" s="102"/>
      <c r="AN865" s="102"/>
      <c r="AO865" s="102"/>
      <c r="AP865" s="102"/>
      <c r="AQ865" s="102"/>
      <c r="AR865" s="102"/>
    </row>
    <row r="866" spans="1:44" ht="15.75" customHeight="1" x14ac:dyDescent="0.25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  <c r="AJ866" s="102"/>
      <c r="AK866" s="102"/>
      <c r="AL866" s="102"/>
      <c r="AM866" s="102"/>
      <c r="AN866" s="102"/>
      <c r="AO866" s="102"/>
      <c r="AP866" s="102"/>
      <c r="AQ866" s="102"/>
      <c r="AR866" s="102"/>
    </row>
    <row r="867" spans="1:44" ht="15.75" customHeight="1" x14ac:dyDescent="0.25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  <c r="AJ867" s="102"/>
      <c r="AK867" s="102"/>
      <c r="AL867" s="102"/>
      <c r="AM867" s="102"/>
      <c r="AN867" s="102"/>
      <c r="AO867" s="102"/>
      <c r="AP867" s="102"/>
      <c r="AQ867" s="102"/>
      <c r="AR867" s="102"/>
    </row>
    <row r="868" spans="1:44" ht="15.75" customHeight="1" x14ac:dyDescent="0.25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  <c r="AJ868" s="102"/>
      <c r="AK868" s="102"/>
      <c r="AL868" s="102"/>
      <c r="AM868" s="102"/>
      <c r="AN868" s="102"/>
      <c r="AO868" s="102"/>
      <c r="AP868" s="102"/>
      <c r="AQ868" s="102"/>
      <c r="AR868" s="102"/>
    </row>
    <row r="869" spans="1:44" ht="15.75" customHeight="1" x14ac:dyDescent="0.25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  <c r="AJ869" s="102"/>
      <c r="AK869" s="102"/>
      <c r="AL869" s="102"/>
      <c r="AM869" s="102"/>
      <c r="AN869" s="102"/>
      <c r="AO869" s="102"/>
      <c r="AP869" s="102"/>
      <c r="AQ869" s="102"/>
      <c r="AR869" s="102"/>
    </row>
    <row r="870" spans="1:44" ht="15.75" customHeight="1" x14ac:dyDescent="0.25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  <c r="AJ870" s="102"/>
      <c r="AK870" s="102"/>
      <c r="AL870" s="102"/>
      <c r="AM870" s="102"/>
      <c r="AN870" s="102"/>
      <c r="AO870" s="102"/>
      <c r="AP870" s="102"/>
      <c r="AQ870" s="102"/>
      <c r="AR870" s="102"/>
    </row>
    <row r="871" spans="1:44" ht="15.75" customHeight="1" x14ac:dyDescent="0.25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  <c r="AJ871" s="102"/>
      <c r="AK871" s="102"/>
      <c r="AL871" s="102"/>
      <c r="AM871" s="102"/>
      <c r="AN871" s="102"/>
      <c r="AO871" s="102"/>
      <c r="AP871" s="102"/>
      <c r="AQ871" s="102"/>
      <c r="AR871" s="102"/>
    </row>
    <row r="872" spans="1:44" ht="15.75" customHeight="1" x14ac:dyDescent="0.25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  <c r="AJ872" s="102"/>
      <c r="AK872" s="102"/>
      <c r="AL872" s="102"/>
      <c r="AM872" s="102"/>
      <c r="AN872" s="102"/>
      <c r="AO872" s="102"/>
      <c r="AP872" s="102"/>
      <c r="AQ872" s="102"/>
      <c r="AR872" s="102"/>
    </row>
    <row r="873" spans="1:44" ht="15.75" customHeight="1" x14ac:dyDescent="0.25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  <c r="AJ873" s="102"/>
      <c r="AK873" s="102"/>
      <c r="AL873" s="102"/>
      <c r="AM873" s="102"/>
      <c r="AN873" s="102"/>
      <c r="AO873" s="102"/>
      <c r="AP873" s="102"/>
      <c r="AQ873" s="102"/>
      <c r="AR873" s="102"/>
    </row>
    <row r="874" spans="1:44" ht="15.75" customHeight="1" x14ac:dyDescent="0.25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  <c r="AJ874" s="102"/>
      <c r="AK874" s="102"/>
      <c r="AL874" s="102"/>
      <c r="AM874" s="102"/>
      <c r="AN874" s="102"/>
      <c r="AO874" s="102"/>
      <c r="AP874" s="102"/>
      <c r="AQ874" s="102"/>
      <c r="AR874" s="102"/>
    </row>
    <row r="875" spans="1:44" ht="15.75" customHeight="1" x14ac:dyDescent="0.25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  <c r="AJ875" s="102"/>
      <c r="AK875" s="102"/>
      <c r="AL875" s="102"/>
      <c r="AM875" s="102"/>
      <c r="AN875" s="102"/>
      <c r="AO875" s="102"/>
      <c r="AP875" s="102"/>
      <c r="AQ875" s="102"/>
      <c r="AR875" s="102"/>
    </row>
    <row r="876" spans="1:44" ht="15.75" customHeight="1" x14ac:dyDescent="0.25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  <c r="AJ876" s="102"/>
      <c r="AK876" s="102"/>
      <c r="AL876" s="102"/>
      <c r="AM876" s="102"/>
      <c r="AN876" s="102"/>
      <c r="AO876" s="102"/>
      <c r="AP876" s="102"/>
      <c r="AQ876" s="102"/>
      <c r="AR876" s="102"/>
    </row>
    <row r="877" spans="1:44" ht="15.75" customHeight="1" x14ac:dyDescent="0.25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  <c r="AJ877" s="102"/>
      <c r="AK877" s="102"/>
      <c r="AL877" s="102"/>
      <c r="AM877" s="102"/>
      <c r="AN877" s="102"/>
      <c r="AO877" s="102"/>
      <c r="AP877" s="102"/>
      <c r="AQ877" s="102"/>
      <c r="AR877" s="102"/>
    </row>
    <row r="878" spans="1:44" ht="15.75" customHeight="1" x14ac:dyDescent="0.25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  <c r="AJ878" s="102"/>
      <c r="AK878" s="102"/>
      <c r="AL878" s="102"/>
      <c r="AM878" s="102"/>
      <c r="AN878" s="102"/>
      <c r="AO878" s="102"/>
      <c r="AP878" s="102"/>
      <c r="AQ878" s="102"/>
      <c r="AR878" s="102"/>
    </row>
    <row r="879" spans="1:44" ht="15.75" customHeight="1" x14ac:dyDescent="0.25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  <c r="AJ879" s="102"/>
      <c r="AK879" s="102"/>
      <c r="AL879" s="102"/>
      <c r="AM879" s="102"/>
      <c r="AN879" s="102"/>
      <c r="AO879" s="102"/>
      <c r="AP879" s="102"/>
      <c r="AQ879" s="102"/>
      <c r="AR879" s="102"/>
    </row>
    <row r="880" spans="1:44" ht="15.75" customHeight="1" x14ac:dyDescent="0.25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  <c r="AJ880" s="102"/>
      <c r="AK880" s="102"/>
      <c r="AL880" s="102"/>
      <c r="AM880" s="102"/>
      <c r="AN880" s="102"/>
      <c r="AO880" s="102"/>
      <c r="AP880" s="102"/>
      <c r="AQ880" s="102"/>
      <c r="AR880" s="102"/>
    </row>
    <row r="881" spans="1:44" ht="15.75" customHeight="1" x14ac:dyDescent="0.25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  <c r="AJ881" s="102"/>
      <c r="AK881" s="102"/>
      <c r="AL881" s="102"/>
      <c r="AM881" s="102"/>
      <c r="AN881" s="102"/>
      <c r="AO881" s="102"/>
      <c r="AP881" s="102"/>
      <c r="AQ881" s="102"/>
      <c r="AR881" s="102"/>
    </row>
    <row r="882" spans="1:44" ht="15.75" customHeight="1" x14ac:dyDescent="0.25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  <c r="AJ882" s="102"/>
      <c r="AK882" s="102"/>
      <c r="AL882" s="102"/>
      <c r="AM882" s="102"/>
      <c r="AN882" s="102"/>
      <c r="AO882" s="102"/>
      <c r="AP882" s="102"/>
      <c r="AQ882" s="102"/>
      <c r="AR882" s="102"/>
    </row>
    <row r="883" spans="1:44" ht="15.75" customHeight="1" x14ac:dyDescent="0.25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  <c r="AJ883" s="102"/>
      <c r="AK883" s="102"/>
      <c r="AL883" s="102"/>
      <c r="AM883" s="102"/>
      <c r="AN883" s="102"/>
      <c r="AO883" s="102"/>
      <c r="AP883" s="102"/>
      <c r="AQ883" s="102"/>
      <c r="AR883" s="102"/>
    </row>
    <row r="884" spans="1:44" ht="15.75" customHeight="1" x14ac:dyDescent="0.25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  <c r="AJ884" s="102"/>
      <c r="AK884" s="102"/>
      <c r="AL884" s="102"/>
      <c r="AM884" s="102"/>
      <c r="AN884" s="102"/>
      <c r="AO884" s="102"/>
      <c r="AP884" s="102"/>
      <c r="AQ884" s="102"/>
      <c r="AR884" s="102"/>
    </row>
    <row r="885" spans="1:44" ht="15.75" customHeight="1" x14ac:dyDescent="0.25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  <c r="AN885" s="102"/>
      <c r="AO885" s="102"/>
      <c r="AP885" s="102"/>
      <c r="AQ885" s="102"/>
      <c r="AR885" s="102"/>
    </row>
    <row r="886" spans="1:44" ht="15.75" customHeight="1" x14ac:dyDescent="0.25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  <c r="AJ886" s="102"/>
      <c r="AK886" s="102"/>
      <c r="AL886" s="102"/>
      <c r="AM886" s="102"/>
      <c r="AN886" s="102"/>
      <c r="AO886" s="102"/>
      <c r="AP886" s="102"/>
      <c r="AQ886" s="102"/>
      <c r="AR886" s="102"/>
    </row>
    <row r="887" spans="1:44" ht="15.75" customHeight="1" x14ac:dyDescent="0.25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  <c r="AJ887" s="102"/>
      <c r="AK887" s="102"/>
      <c r="AL887" s="102"/>
      <c r="AM887" s="102"/>
      <c r="AN887" s="102"/>
      <c r="AO887" s="102"/>
      <c r="AP887" s="102"/>
      <c r="AQ887" s="102"/>
      <c r="AR887" s="102"/>
    </row>
    <row r="888" spans="1:44" ht="15.75" customHeight="1" x14ac:dyDescent="0.25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  <c r="AJ888" s="102"/>
      <c r="AK888" s="102"/>
      <c r="AL888" s="102"/>
      <c r="AM888" s="102"/>
      <c r="AN888" s="102"/>
      <c r="AO888" s="102"/>
      <c r="AP888" s="102"/>
      <c r="AQ888" s="102"/>
      <c r="AR888" s="102"/>
    </row>
    <row r="889" spans="1:44" ht="15.75" customHeight="1" x14ac:dyDescent="0.25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  <c r="AJ889" s="102"/>
      <c r="AK889" s="102"/>
      <c r="AL889" s="102"/>
      <c r="AM889" s="102"/>
      <c r="AN889" s="102"/>
      <c r="AO889" s="102"/>
      <c r="AP889" s="102"/>
      <c r="AQ889" s="102"/>
      <c r="AR889" s="102"/>
    </row>
    <row r="890" spans="1:44" ht="15.75" customHeight="1" x14ac:dyDescent="0.25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  <c r="AJ890" s="102"/>
      <c r="AK890" s="102"/>
      <c r="AL890" s="102"/>
      <c r="AM890" s="102"/>
      <c r="AN890" s="102"/>
      <c r="AO890" s="102"/>
      <c r="AP890" s="102"/>
      <c r="AQ890" s="102"/>
      <c r="AR890" s="102"/>
    </row>
    <row r="891" spans="1:44" ht="15.75" customHeight="1" x14ac:dyDescent="0.25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  <c r="AJ891" s="102"/>
      <c r="AK891" s="102"/>
      <c r="AL891" s="102"/>
      <c r="AM891" s="102"/>
      <c r="AN891" s="102"/>
      <c r="AO891" s="102"/>
      <c r="AP891" s="102"/>
      <c r="AQ891" s="102"/>
      <c r="AR891" s="102"/>
    </row>
    <row r="892" spans="1:44" ht="15.75" customHeight="1" x14ac:dyDescent="0.25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  <c r="AJ892" s="102"/>
      <c r="AK892" s="102"/>
      <c r="AL892" s="102"/>
      <c r="AM892" s="102"/>
      <c r="AN892" s="102"/>
      <c r="AO892" s="102"/>
      <c r="AP892" s="102"/>
      <c r="AQ892" s="102"/>
      <c r="AR892" s="102"/>
    </row>
    <row r="893" spans="1:44" ht="15.75" customHeight="1" x14ac:dyDescent="0.25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  <c r="AJ893" s="102"/>
      <c r="AK893" s="102"/>
      <c r="AL893" s="102"/>
      <c r="AM893" s="102"/>
      <c r="AN893" s="102"/>
      <c r="AO893" s="102"/>
      <c r="AP893" s="102"/>
      <c r="AQ893" s="102"/>
      <c r="AR893" s="102"/>
    </row>
    <row r="894" spans="1:44" ht="15.75" customHeight="1" x14ac:dyDescent="0.25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  <c r="AJ894" s="102"/>
      <c r="AK894" s="102"/>
      <c r="AL894" s="102"/>
      <c r="AM894" s="102"/>
      <c r="AN894" s="102"/>
      <c r="AO894" s="102"/>
      <c r="AP894" s="102"/>
      <c r="AQ894" s="102"/>
      <c r="AR894" s="102"/>
    </row>
    <row r="895" spans="1:44" ht="15.75" customHeight="1" x14ac:dyDescent="0.2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  <c r="AJ895" s="102"/>
      <c r="AK895" s="102"/>
      <c r="AL895" s="102"/>
      <c r="AM895" s="102"/>
      <c r="AN895" s="102"/>
      <c r="AO895" s="102"/>
      <c r="AP895" s="102"/>
      <c r="AQ895" s="102"/>
      <c r="AR895" s="102"/>
    </row>
    <row r="896" spans="1:44" ht="15.75" customHeight="1" x14ac:dyDescent="0.25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  <c r="AJ896" s="102"/>
      <c r="AK896" s="102"/>
      <c r="AL896" s="102"/>
      <c r="AM896" s="102"/>
      <c r="AN896" s="102"/>
      <c r="AO896" s="102"/>
      <c r="AP896" s="102"/>
      <c r="AQ896" s="102"/>
      <c r="AR896" s="102"/>
    </row>
    <row r="897" spans="1:44" ht="15.75" customHeight="1" x14ac:dyDescent="0.25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  <c r="AJ897" s="102"/>
      <c r="AK897" s="102"/>
      <c r="AL897" s="102"/>
      <c r="AM897" s="102"/>
      <c r="AN897" s="102"/>
      <c r="AO897" s="102"/>
      <c r="AP897" s="102"/>
      <c r="AQ897" s="102"/>
      <c r="AR897" s="102"/>
    </row>
    <row r="898" spans="1:44" ht="15.75" customHeight="1" x14ac:dyDescent="0.25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  <c r="AJ898" s="102"/>
      <c r="AK898" s="102"/>
      <c r="AL898" s="102"/>
      <c r="AM898" s="102"/>
      <c r="AN898" s="102"/>
      <c r="AO898" s="102"/>
      <c r="AP898" s="102"/>
      <c r="AQ898" s="102"/>
      <c r="AR898" s="102"/>
    </row>
    <row r="899" spans="1:44" ht="15.75" customHeight="1" x14ac:dyDescent="0.25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  <c r="AJ899" s="102"/>
      <c r="AK899" s="102"/>
      <c r="AL899" s="102"/>
      <c r="AM899" s="102"/>
      <c r="AN899" s="102"/>
      <c r="AO899" s="102"/>
      <c r="AP899" s="102"/>
      <c r="AQ899" s="102"/>
      <c r="AR899" s="102"/>
    </row>
    <row r="900" spans="1:44" ht="15.75" customHeight="1" x14ac:dyDescent="0.25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  <c r="AJ900" s="102"/>
      <c r="AK900" s="102"/>
      <c r="AL900" s="102"/>
      <c r="AM900" s="102"/>
      <c r="AN900" s="102"/>
      <c r="AO900" s="102"/>
      <c r="AP900" s="102"/>
      <c r="AQ900" s="102"/>
      <c r="AR900" s="102"/>
    </row>
    <row r="901" spans="1:44" ht="15.75" customHeight="1" x14ac:dyDescent="0.25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  <c r="AJ901" s="102"/>
      <c r="AK901" s="102"/>
      <c r="AL901" s="102"/>
      <c r="AM901" s="102"/>
      <c r="AN901" s="102"/>
      <c r="AO901" s="102"/>
      <c r="AP901" s="102"/>
      <c r="AQ901" s="102"/>
      <c r="AR901" s="102"/>
    </row>
    <row r="902" spans="1:44" ht="15.75" customHeight="1" x14ac:dyDescent="0.25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  <c r="AJ902" s="102"/>
      <c r="AK902" s="102"/>
      <c r="AL902" s="102"/>
      <c r="AM902" s="102"/>
      <c r="AN902" s="102"/>
      <c r="AO902" s="102"/>
      <c r="AP902" s="102"/>
      <c r="AQ902" s="102"/>
      <c r="AR902" s="102"/>
    </row>
    <row r="903" spans="1:44" ht="15.75" customHeight="1" x14ac:dyDescent="0.25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  <c r="AJ903" s="102"/>
      <c r="AK903" s="102"/>
      <c r="AL903" s="102"/>
      <c r="AM903" s="102"/>
      <c r="AN903" s="102"/>
      <c r="AO903" s="102"/>
      <c r="AP903" s="102"/>
      <c r="AQ903" s="102"/>
      <c r="AR903" s="102"/>
    </row>
    <row r="904" spans="1:44" ht="15.75" customHeight="1" x14ac:dyDescent="0.25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  <c r="AJ904" s="102"/>
      <c r="AK904" s="102"/>
      <c r="AL904" s="102"/>
      <c r="AM904" s="102"/>
      <c r="AN904" s="102"/>
      <c r="AO904" s="102"/>
      <c r="AP904" s="102"/>
      <c r="AQ904" s="102"/>
      <c r="AR904" s="102"/>
    </row>
    <row r="905" spans="1:44" ht="15.75" customHeight="1" x14ac:dyDescent="0.25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  <c r="AJ905" s="102"/>
      <c r="AK905" s="102"/>
      <c r="AL905" s="102"/>
      <c r="AM905" s="102"/>
      <c r="AN905" s="102"/>
      <c r="AO905" s="102"/>
      <c r="AP905" s="102"/>
      <c r="AQ905" s="102"/>
      <c r="AR905" s="102"/>
    </row>
    <row r="906" spans="1:44" ht="15.75" customHeight="1" x14ac:dyDescent="0.25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  <c r="AJ906" s="102"/>
      <c r="AK906" s="102"/>
      <c r="AL906" s="102"/>
      <c r="AM906" s="102"/>
      <c r="AN906" s="102"/>
      <c r="AO906" s="102"/>
      <c r="AP906" s="102"/>
      <c r="AQ906" s="102"/>
      <c r="AR906" s="102"/>
    </row>
    <row r="907" spans="1:44" ht="15.75" customHeight="1" x14ac:dyDescent="0.25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  <c r="AJ907" s="102"/>
      <c r="AK907" s="102"/>
      <c r="AL907" s="102"/>
      <c r="AM907" s="102"/>
      <c r="AN907" s="102"/>
      <c r="AO907" s="102"/>
      <c r="AP907" s="102"/>
      <c r="AQ907" s="102"/>
      <c r="AR907" s="102"/>
    </row>
    <row r="908" spans="1:44" ht="15.75" customHeight="1" x14ac:dyDescent="0.25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  <c r="AJ908" s="102"/>
      <c r="AK908" s="102"/>
      <c r="AL908" s="102"/>
      <c r="AM908" s="102"/>
      <c r="AN908" s="102"/>
      <c r="AO908" s="102"/>
      <c r="AP908" s="102"/>
      <c r="AQ908" s="102"/>
      <c r="AR908" s="102"/>
    </row>
    <row r="909" spans="1:44" ht="15.75" customHeight="1" x14ac:dyDescent="0.25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  <c r="AJ909" s="102"/>
      <c r="AK909" s="102"/>
      <c r="AL909" s="102"/>
      <c r="AM909" s="102"/>
      <c r="AN909" s="102"/>
      <c r="AO909" s="102"/>
      <c r="AP909" s="102"/>
      <c r="AQ909" s="102"/>
      <c r="AR909" s="102"/>
    </row>
    <row r="910" spans="1:44" ht="15.75" customHeight="1" x14ac:dyDescent="0.25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  <c r="AJ910" s="102"/>
      <c r="AK910" s="102"/>
      <c r="AL910" s="102"/>
      <c r="AM910" s="102"/>
      <c r="AN910" s="102"/>
      <c r="AO910" s="102"/>
      <c r="AP910" s="102"/>
      <c r="AQ910" s="102"/>
      <c r="AR910" s="102"/>
    </row>
    <row r="911" spans="1:44" ht="15.75" customHeight="1" x14ac:dyDescent="0.25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  <c r="AJ911" s="102"/>
      <c r="AK911" s="102"/>
      <c r="AL911" s="102"/>
      <c r="AM911" s="102"/>
      <c r="AN911" s="102"/>
      <c r="AO911" s="102"/>
      <c r="AP911" s="102"/>
      <c r="AQ911" s="102"/>
      <c r="AR911" s="102"/>
    </row>
    <row r="912" spans="1:44" ht="15.75" customHeight="1" x14ac:dyDescent="0.25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  <c r="AJ912" s="102"/>
      <c r="AK912" s="102"/>
      <c r="AL912" s="102"/>
      <c r="AM912" s="102"/>
      <c r="AN912" s="102"/>
      <c r="AO912" s="102"/>
      <c r="AP912" s="102"/>
      <c r="AQ912" s="102"/>
      <c r="AR912" s="102"/>
    </row>
    <row r="913" spans="1:44" ht="15.75" customHeight="1" x14ac:dyDescent="0.25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  <c r="AJ913" s="102"/>
      <c r="AK913" s="102"/>
      <c r="AL913" s="102"/>
      <c r="AM913" s="102"/>
      <c r="AN913" s="102"/>
      <c r="AO913" s="102"/>
      <c r="AP913" s="102"/>
      <c r="AQ913" s="102"/>
      <c r="AR913" s="102"/>
    </row>
    <row r="914" spans="1:44" ht="15.75" customHeight="1" x14ac:dyDescent="0.25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  <c r="AJ914" s="102"/>
      <c r="AK914" s="102"/>
      <c r="AL914" s="102"/>
      <c r="AM914" s="102"/>
      <c r="AN914" s="102"/>
      <c r="AO914" s="102"/>
      <c r="AP914" s="102"/>
      <c r="AQ914" s="102"/>
      <c r="AR914" s="102"/>
    </row>
    <row r="915" spans="1:44" ht="15.75" customHeight="1" x14ac:dyDescent="0.25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  <c r="AJ915" s="102"/>
      <c r="AK915" s="102"/>
      <c r="AL915" s="102"/>
      <c r="AM915" s="102"/>
      <c r="AN915" s="102"/>
      <c r="AO915" s="102"/>
      <c r="AP915" s="102"/>
      <c r="AQ915" s="102"/>
      <c r="AR915" s="102"/>
    </row>
    <row r="916" spans="1:44" ht="15.75" customHeight="1" x14ac:dyDescent="0.25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  <c r="AJ916" s="102"/>
      <c r="AK916" s="102"/>
      <c r="AL916" s="102"/>
      <c r="AM916" s="102"/>
      <c r="AN916" s="102"/>
      <c r="AO916" s="102"/>
      <c r="AP916" s="102"/>
      <c r="AQ916" s="102"/>
      <c r="AR916" s="102"/>
    </row>
    <row r="917" spans="1:44" ht="15.75" customHeight="1" x14ac:dyDescent="0.25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  <c r="AJ917" s="102"/>
      <c r="AK917" s="102"/>
      <c r="AL917" s="102"/>
      <c r="AM917" s="102"/>
      <c r="AN917" s="102"/>
      <c r="AO917" s="102"/>
      <c r="AP917" s="102"/>
      <c r="AQ917" s="102"/>
      <c r="AR917" s="102"/>
    </row>
    <row r="918" spans="1:44" ht="15.75" customHeight="1" x14ac:dyDescent="0.25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  <c r="AJ918" s="102"/>
      <c r="AK918" s="102"/>
      <c r="AL918" s="102"/>
      <c r="AM918" s="102"/>
      <c r="AN918" s="102"/>
      <c r="AO918" s="102"/>
      <c r="AP918" s="102"/>
      <c r="AQ918" s="102"/>
      <c r="AR918" s="102"/>
    </row>
    <row r="919" spans="1:44" ht="15.75" customHeight="1" x14ac:dyDescent="0.25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  <c r="AJ919" s="102"/>
      <c r="AK919" s="102"/>
      <c r="AL919" s="102"/>
      <c r="AM919" s="102"/>
      <c r="AN919" s="102"/>
      <c r="AO919" s="102"/>
      <c r="AP919" s="102"/>
      <c r="AQ919" s="102"/>
      <c r="AR919" s="102"/>
    </row>
    <row r="920" spans="1:44" ht="15.75" customHeight="1" x14ac:dyDescent="0.25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  <c r="AJ920" s="102"/>
      <c r="AK920" s="102"/>
      <c r="AL920" s="102"/>
      <c r="AM920" s="102"/>
      <c r="AN920" s="102"/>
      <c r="AO920" s="102"/>
      <c r="AP920" s="102"/>
      <c r="AQ920" s="102"/>
      <c r="AR920" s="102"/>
    </row>
    <row r="921" spans="1:44" ht="15.75" customHeight="1" x14ac:dyDescent="0.25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  <c r="AJ921" s="102"/>
      <c r="AK921" s="102"/>
      <c r="AL921" s="102"/>
      <c r="AM921" s="102"/>
      <c r="AN921" s="102"/>
      <c r="AO921" s="102"/>
      <c r="AP921" s="102"/>
      <c r="AQ921" s="102"/>
      <c r="AR921" s="102"/>
    </row>
    <row r="922" spans="1:44" ht="15.75" customHeight="1" x14ac:dyDescent="0.25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  <c r="AJ922" s="102"/>
      <c r="AK922" s="102"/>
      <c r="AL922" s="102"/>
      <c r="AM922" s="102"/>
      <c r="AN922" s="102"/>
      <c r="AO922" s="102"/>
      <c r="AP922" s="102"/>
      <c r="AQ922" s="102"/>
      <c r="AR922" s="102"/>
    </row>
    <row r="923" spans="1:44" ht="15.75" customHeight="1" x14ac:dyDescent="0.25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  <c r="AJ923" s="102"/>
      <c r="AK923" s="102"/>
      <c r="AL923" s="102"/>
      <c r="AM923" s="102"/>
      <c r="AN923" s="102"/>
      <c r="AO923" s="102"/>
      <c r="AP923" s="102"/>
      <c r="AQ923" s="102"/>
      <c r="AR923" s="102"/>
    </row>
    <row r="924" spans="1:44" ht="15.75" customHeight="1" x14ac:dyDescent="0.25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  <c r="AJ924" s="102"/>
      <c r="AK924" s="102"/>
      <c r="AL924" s="102"/>
      <c r="AM924" s="102"/>
      <c r="AN924" s="102"/>
      <c r="AO924" s="102"/>
      <c r="AP924" s="102"/>
      <c r="AQ924" s="102"/>
      <c r="AR924" s="102"/>
    </row>
    <row r="925" spans="1:44" ht="15.75" customHeight="1" x14ac:dyDescent="0.25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  <c r="AJ925" s="102"/>
      <c r="AK925" s="102"/>
      <c r="AL925" s="102"/>
      <c r="AM925" s="102"/>
      <c r="AN925" s="102"/>
      <c r="AO925" s="102"/>
      <c r="AP925" s="102"/>
      <c r="AQ925" s="102"/>
      <c r="AR925" s="102"/>
    </row>
    <row r="926" spans="1:44" ht="15.75" customHeight="1" x14ac:dyDescent="0.25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  <c r="AJ926" s="102"/>
      <c r="AK926" s="102"/>
      <c r="AL926" s="102"/>
      <c r="AM926" s="102"/>
      <c r="AN926" s="102"/>
      <c r="AO926" s="102"/>
      <c r="AP926" s="102"/>
      <c r="AQ926" s="102"/>
      <c r="AR926" s="102"/>
    </row>
    <row r="927" spans="1:44" ht="15.75" customHeight="1" x14ac:dyDescent="0.25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  <c r="AJ927" s="102"/>
      <c r="AK927" s="102"/>
      <c r="AL927" s="102"/>
      <c r="AM927" s="102"/>
      <c r="AN927" s="102"/>
      <c r="AO927" s="102"/>
      <c r="AP927" s="102"/>
      <c r="AQ927" s="102"/>
      <c r="AR927" s="102"/>
    </row>
    <row r="928" spans="1:44" ht="15.75" customHeight="1" x14ac:dyDescent="0.25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  <c r="AJ928" s="102"/>
      <c r="AK928" s="102"/>
      <c r="AL928" s="102"/>
      <c r="AM928" s="102"/>
      <c r="AN928" s="102"/>
      <c r="AO928" s="102"/>
      <c r="AP928" s="102"/>
      <c r="AQ928" s="102"/>
      <c r="AR928" s="102"/>
    </row>
    <row r="929" spans="1:44" ht="15.75" customHeight="1" x14ac:dyDescent="0.25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  <c r="AJ929" s="102"/>
      <c r="AK929" s="102"/>
      <c r="AL929" s="102"/>
      <c r="AM929" s="102"/>
      <c r="AN929" s="102"/>
      <c r="AO929" s="102"/>
      <c r="AP929" s="102"/>
      <c r="AQ929" s="102"/>
      <c r="AR929" s="102"/>
    </row>
    <row r="930" spans="1:44" ht="15.75" customHeight="1" x14ac:dyDescent="0.25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  <c r="AJ930" s="102"/>
      <c r="AK930" s="102"/>
      <c r="AL930" s="102"/>
      <c r="AM930" s="102"/>
      <c r="AN930" s="102"/>
      <c r="AO930" s="102"/>
      <c r="AP930" s="102"/>
      <c r="AQ930" s="102"/>
      <c r="AR930" s="102"/>
    </row>
    <row r="931" spans="1:44" ht="15.75" customHeight="1" x14ac:dyDescent="0.25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  <c r="AJ931" s="102"/>
      <c r="AK931" s="102"/>
      <c r="AL931" s="102"/>
      <c r="AM931" s="102"/>
      <c r="AN931" s="102"/>
      <c r="AO931" s="102"/>
      <c r="AP931" s="102"/>
      <c r="AQ931" s="102"/>
      <c r="AR931" s="102"/>
    </row>
    <row r="932" spans="1:44" ht="15.75" customHeight="1" x14ac:dyDescent="0.25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  <c r="AJ932" s="102"/>
      <c r="AK932" s="102"/>
      <c r="AL932" s="102"/>
      <c r="AM932" s="102"/>
      <c r="AN932" s="102"/>
      <c r="AO932" s="102"/>
      <c r="AP932" s="102"/>
      <c r="AQ932" s="102"/>
      <c r="AR932" s="102"/>
    </row>
    <row r="933" spans="1:44" ht="15.75" customHeight="1" x14ac:dyDescent="0.25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  <c r="AJ933" s="102"/>
      <c r="AK933" s="102"/>
      <c r="AL933" s="102"/>
      <c r="AM933" s="102"/>
      <c r="AN933" s="102"/>
      <c r="AO933" s="102"/>
      <c r="AP933" s="102"/>
      <c r="AQ933" s="102"/>
      <c r="AR933" s="102"/>
    </row>
    <row r="934" spans="1:44" ht="15.75" customHeight="1" x14ac:dyDescent="0.25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  <c r="AJ934" s="102"/>
      <c r="AK934" s="102"/>
      <c r="AL934" s="102"/>
      <c r="AM934" s="102"/>
      <c r="AN934" s="102"/>
      <c r="AO934" s="102"/>
      <c r="AP934" s="102"/>
      <c r="AQ934" s="102"/>
      <c r="AR934" s="102"/>
    </row>
    <row r="935" spans="1:44" ht="15.75" customHeight="1" x14ac:dyDescent="0.25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  <c r="AJ935" s="102"/>
      <c r="AK935" s="102"/>
      <c r="AL935" s="102"/>
      <c r="AM935" s="102"/>
      <c r="AN935" s="102"/>
      <c r="AO935" s="102"/>
      <c r="AP935" s="102"/>
      <c r="AQ935" s="102"/>
      <c r="AR935" s="102"/>
    </row>
    <row r="936" spans="1:44" ht="15.75" customHeight="1" x14ac:dyDescent="0.25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  <c r="AJ936" s="102"/>
      <c r="AK936" s="102"/>
      <c r="AL936" s="102"/>
      <c r="AM936" s="102"/>
      <c r="AN936" s="102"/>
      <c r="AO936" s="102"/>
      <c r="AP936" s="102"/>
      <c r="AQ936" s="102"/>
      <c r="AR936" s="102"/>
    </row>
    <row r="937" spans="1:44" ht="15.75" customHeight="1" x14ac:dyDescent="0.25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  <c r="AJ937" s="102"/>
      <c r="AK937" s="102"/>
      <c r="AL937" s="102"/>
      <c r="AM937" s="102"/>
      <c r="AN937" s="102"/>
      <c r="AO937" s="102"/>
      <c r="AP937" s="102"/>
      <c r="AQ937" s="102"/>
      <c r="AR937" s="102"/>
    </row>
    <row r="938" spans="1:44" ht="15.75" customHeight="1" x14ac:dyDescent="0.25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  <c r="AJ938" s="102"/>
      <c r="AK938" s="102"/>
      <c r="AL938" s="102"/>
      <c r="AM938" s="102"/>
      <c r="AN938" s="102"/>
      <c r="AO938" s="102"/>
      <c r="AP938" s="102"/>
      <c r="AQ938" s="102"/>
      <c r="AR938" s="102"/>
    </row>
    <row r="939" spans="1:44" ht="15.75" customHeight="1" x14ac:dyDescent="0.25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  <c r="AJ939" s="102"/>
      <c r="AK939" s="102"/>
      <c r="AL939" s="102"/>
      <c r="AM939" s="102"/>
      <c r="AN939" s="102"/>
      <c r="AO939" s="102"/>
      <c r="AP939" s="102"/>
      <c r="AQ939" s="102"/>
      <c r="AR939" s="102"/>
    </row>
    <row r="940" spans="1:44" ht="15.75" customHeight="1" x14ac:dyDescent="0.25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  <c r="AJ940" s="102"/>
      <c r="AK940" s="102"/>
      <c r="AL940" s="102"/>
      <c r="AM940" s="102"/>
      <c r="AN940" s="102"/>
      <c r="AO940" s="102"/>
      <c r="AP940" s="102"/>
      <c r="AQ940" s="102"/>
      <c r="AR940" s="102"/>
    </row>
    <row r="941" spans="1:44" ht="15.75" customHeight="1" x14ac:dyDescent="0.25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  <c r="AJ941" s="102"/>
      <c r="AK941" s="102"/>
      <c r="AL941" s="102"/>
      <c r="AM941" s="102"/>
      <c r="AN941" s="102"/>
      <c r="AO941" s="102"/>
      <c r="AP941" s="102"/>
      <c r="AQ941" s="102"/>
      <c r="AR941" s="102"/>
    </row>
    <row r="942" spans="1:44" ht="15.75" customHeight="1" x14ac:dyDescent="0.25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  <c r="AJ942" s="102"/>
      <c r="AK942" s="102"/>
      <c r="AL942" s="102"/>
      <c r="AM942" s="102"/>
      <c r="AN942" s="102"/>
      <c r="AO942" s="102"/>
      <c r="AP942" s="102"/>
      <c r="AQ942" s="102"/>
      <c r="AR942" s="102"/>
    </row>
    <row r="943" spans="1:44" ht="15.75" customHeight="1" x14ac:dyDescent="0.25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  <c r="AJ943" s="102"/>
      <c r="AK943" s="102"/>
      <c r="AL943" s="102"/>
      <c r="AM943" s="102"/>
      <c r="AN943" s="102"/>
      <c r="AO943" s="102"/>
      <c r="AP943" s="102"/>
      <c r="AQ943" s="102"/>
      <c r="AR943" s="102"/>
    </row>
    <row r="944" spans="1:44" ht="15.75" customHeight="1" x14ac:dyDescent="0.25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  <c r="AJ944" s="102"/>
      <c r="AK944" s="102"/>
      <c r="AL944" s="102"/>
      <c r="AM944" s="102"/>
      <c r="AN944" s="102"/>
      <c r="AO944" s="102"/>
      <c r="AP944" s="102"/>
      <c r="AQ944" s="102"/>
      <c r="AR944" s="102"/>
    </row>
    <row r="945" spans="1:44" ht="15.75" customHeight="1" x14ac:dyDescent="0.25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  <c r="AJ945" s="102"/>
      <c r="AK945" s="102"/>
      <c r="AL945" s="102"/>
      <c r="AM945" s="102"/>
      <c r="AN945" s="102"/>
      <c r="AO945" s="102"/>
      <c r="AP945" s="102"/>
      <c r="AQ945" s="102"/>
      <c r="AR945" s="102"/>
    </row>
    <row r="946" spans="1:44" ht="15.75" customHeight="1" x14ac:dyDescent="0.25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  <c r="AJ946" s="102"/>
      <c r="AK946" s="102"/>
      <c r="AL946" s="102"/>
      <c r="AM946" s="102"/>
      <c r="AN946" s="102"/>
      <c r="AO946" s="102"/>
      <c r="AP946" s="102"/>
      <c r="AQ946" s="102"/>
      <c r="AR946" s="102"/>
    </row>
    <row r="947" spans="1:44" ht="15.75" customHeight="1" x14ac:dyDescent="0.25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  <c r="AJ947" s="102"/>
      <c r="AK947" s="102"/>
      <c r="AL947" s="102"/>
      <c r="AM947" s="102"/>
      <c r="AN947" s="102"/>
      <c r="AO947" s="102"/>
      <c r="AP947" s="102"/>
      <c r="AQ947" s="102"/>
      <c r="AR947" s="102"/>
    </row>
    <row r="948" spans="1:44" ht="15.75" customHeight="1" x14ac:dyDescent="0.25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  <c r="AJ948" s="102"/>
      <c r="AK948" s="102"/>
      <c r="AL948" s="102"/>
      <c r="AM948" s="102"/>
      <c r="AN948" s="102"/>
      <c r="AO948" s="102"/>
      <c r="AP948" s="102"/>
      <c r="AQ948" s="102"/>
      <c r="AR948" s="102"/>
    </row>
    <row r="949" spans="1:44" ht="15.75" customHeight="1" x14ac:dyDescent="0.25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  <c r="AJ949" s="102"/>
      <c r="AK949" s="102"/>
      <c r="AL949" s="102"/>
      <c r="AM949" s="102"/>
      <c r="AN949" s="102"/>
      <c r="AO949" s="102"/>
      <c r="AP949" s="102"/>
      <c r="AQ949" s="102"/>
      <c r="AR949" s="102"/>
    </row>
    <row r="950" spans="1:44" ht="15.75" customHeight="1" x14ac:dyDescent="0.25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  <c r="AA950" s="102"/>
      <c r="AB950" s="102"/>
      <c r="AC950" s="102"/>
      <c r="AD950" s="102"/>
      <c r="AE950" s="102"/>
      <c r="AF950" s="102"/>
      <c r="AG950" s="102"/>
      <c r="AH950" s="102"/>
      <c r="AI950" s="102"/>
      <c r="AJ950" s="102"/>
      <c r="AK950" s="102"/>
      <c r="AL950" s="102"/>
      <c r="AM950" s="102"/>
      <c r="AN950" s="102"/>
      <c r="AO950" s="102"/>
      <c r="AP950" s="102"/>
      <c r="AQ950" s="102"/>
      <c r="AR950" s="102"/>
    </row>
    <row r="951" spans="1:44" ht="15.75" customHeight="1" x14ac:dyDescent="0.25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  <c r="AA951" s="102"/>
      <c r="AB951" s="102"/>
      <c r="AC951" s="102"/>
      <c r="AD951" s="102"/>
      <c r="AE951" s="102"/>
      <c r="AF951" s="102"/>
      <c r="AG951" s="102"/>
      <c r="AH951" s="102"/>
      <c r="AI951" s="102"/>
      <c r="AJ951" s="102"/>
      <c r="AK951" s="102"/>
      <c r="AL951" s="102"/>
      <c r="AM951" s="102"/>
      <c r="AN951" s="102"/>
      <c r="AO951" s="102"/>
      <c r="AP951" s="102"/>
      <c r="AQ951" s="102"/>
      <c r="AR951" s="102"/>
    </row>
    <row r="952" spans="1:44" ht="15.75" customHeight="1" x14ac:dyDescent="0.25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  <c r="AA952" s="102"/>
      <c r="AB952" s="102"/>
      <c r="AC952" s="102"/>
      <c r="AD952" s="102"/>
      <c r="AE952" s="102"/>
      <c r="AF952" s="102"/>
      <c r="AG952" s="102"/>
      <c r="AH952" s="102"/>
      <c r="AI952" s="102"/>
      <c r="AJ952" s="102"/>
      <c r="AK952" s="102"/>
      <c r="AL952" s="102"/>
      <c r="AM952" s="102"/>
      <c r="AN952" s="102"/>
      <c r="AO952" s="102"/>
      <c r="AP952" s="102"/>
      <c r="AQ952" s="102"/>
      <c r="AR952" s="102"/>
    </row>
    <row r="953" spans="1:44" ht="15.75" customHeight="1" x14ac:dyDescent="0.25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  <c r="AA953" s="102"/>
      <c r="AB953" s="102"/>
      <c r="AC953" s="102"/>
      <c r="AD953" s="102"/>
      <c r="AE953" s="102"/>
      <c r="AF953" s="102"/>
      <c r="AG953" s="102"/>
      <c r="AH953" s="102"/>
      <c r="AI953" s="102"/>
      <c r="AJ953" s="102"/>
      <c r="AK953" s="102"/>
      <c r="AL953" s="102"/>
      <c r="AM953" s="102"/>
      <c r="AN953" s="102"/>
      <c r="AO953" s="102"/>
      <c r="AP953" s="102"/>
      <c r="AQ953" s="102"/>
      <c r="AR953" s="102"/>
    </row>
    <row r="954" spans="1:44" ht="15.75" customHeight="1" x14ac:dyDescent="0.25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  <c r="AA954" s="102"/>
      <c r="AB954" s="102"/>
      <c r="AC954" s="102"/>
      <c r="AD954" s="102"/>
      <c r="AE954" s="102"/>
      <c r="AF954" s="102"/>
      <c r="AG954" s="102"/>
      <c r="AH954" s="102"/>
      <c r="AI954" s="102"/>
      <c r="AJ954" s="102"/>
      <c r="AK954" s="102"/>
      <c r="AL954" s="102"/>
      <c r="AM954" s="102"/>
      <c r="AN954" s="102"/>
      <c r="AO954" s="102"/>
      <c r="AP954" s="102"/>
      <c r="AQ954" s="102"/>
      <c r="AR954" s="102"/>
    </row>
    <row r="955" spans="1:44" ht="15.75" customHeight="1" x14ac:dyDescent="0.25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  <c r="AA955" s="102"/>
      <c r="AB955" s="102"/>
      <c r="AC955" s="102"/>
      <c r="AD955" s="102"/>
      <c r="AE955" s="102"/>
      <c r="AF955" s="102"/>
      <c r="AG955" s="102"/>
      <c r="AH955" s="102"/>
      <c r="AI955" s="102"/>
      <c r="AJ955" s="102"/>
      <c r="AK955" s="102"/>
      <c r="AL955" s="102"/>
      <c r="AM955" s="102"/>
      <c r="AN955" s="102"/>
      <c r="AO955" s="102"/>
      <c r="AP955" s="102"/>
      <c r="AQ955" s="102"/>
      <c r="AR955" s="102"/>
    </row>
    <row r="956" spans="1:44" ht="15.75" customHeight="1" x14ac:dyDescent="0.25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  <c r="AA956" s="102"/>
      <c r="AB956" s="102"/>
      <c r="AC956" s="102"/>
      <c r="AD956" s="102"/>
      <c r="AE956" s="102"/>
      <c r="AF956" s="102"/>
      <c r="AG956" s="102"/>
      <c r="AH956" s="102"/>
      <c r="AI956" s="102"/>
      <c r="AJ956" s="102"/>
      <c r="AK956" s="102"/>
      <c r="AL956" s="102"/>
      <c r="AM956" s="102"/>
      <c r="AN956" s="102"/>
      <c r="AO956" s="102"/>
      <c r="AP956" s="102"/>
      <c r="AQ956" s="102"/>
      <c r="AR956" s="102"/>
    </row>
    <row r="957" spans="1:44" ht="15.75" customHeight="1" x14ac:dyDescent="0.25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  <c r="AA957" s="102"/>
      <c r="AB957" s="102"/>
      <c r="AC957" s="102"/>
      <c r="AD957" s="102"/>
      <c r="AE957" s="102"/>
      <c r="AF957" s="102"/>
      <c r="AG957" s="102"/>
      <c r="AH957" s="102"/>
      <c r="AI957" s="102"/>
      <c r="AJ957" s="102"/>
      <c r="AK957" s="102"/>
      <c r="AL957" s="102"/>
      <c r="AM957" s="102"/>
      <c r="AN957" s="102"/>
      <c r="AO957" s="102"/>
      <c r="AP957" s="102"/>
      <c r="AQ957" s="102"/>
      <c r="AR957" s="102"/>
    </row>
    <row r="958" spans="1:44" ht="15.75" customHeight="1" x14ac:dyDescent="0.25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  <c r="AA958" s="102"/>
      <c r="AB958" s="102"/>
      <c r="AC958" s="102"/>
      <c r="AD958" s="102"/>
      <c r="AE958" s="102"/>
      <c r="AF958" s="102"/>
      <c r="AG958" s="102"/>
      <c r="AH958" s="102"/>
      <c r="AI958" s="102"/>
      <c r="AJ958" s="102"/>
      <c r="AK958" s="102"/>
      <c r="AL958" s="102"/>
      <c r="AM958" s="102"/>
      <c r="AN958" s="102"/>
      <c r="AO958" s="102"/>
      <c r="AP958" s="102"/>
      <c r="AQ958" s="102"/>
      <c r="AR958" s="102"/>
    </row>
    <row r="959" spans="1:44" ht="15.75" customHeight="1" x14ac:dyDescent="0.25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  <c r="AA959" s="102"/>
      <c r="AB959" s="102"/>
      <c r="AC959" s="102"/>
      <c r="AD959" s="102"/>
      <c r="AE959" s="102"/>
      <c r="AF959" s="102"/>
      <c r="AG959" s="102"/>
      <c r="AH959" s="102"/>
      <c r="AI959" s="102"/>
      <c r="AJ959" s="102"/>
      <c r="AK959" s="102"/>
      <c r="AL959" s="102"/>
      <c r="AM959" s="102"/>
      <c r="AN959" s="102"/>
      <c r="AO959" s="102"/>
      <c r="AP959" s="102"/>
      <c r="AQ959" s="102"/>
      <c r="AR959" s="102"/>
    </row>
    <row r="960" spans="1:44" ht="15.75" customHeight="1" x14ac:dyDescent="0.25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  <c r="AA960" s="102"/>
      <c r="AB960" s="102"/>
      <c r="AC960" s="102"/>
      <c r="AD960" s="102"/>
      <c r="AE960" s="102"/>
      <c r="AF960" s="102"/>
      <c r="AG960" s="102"/>
      <c r="AH960" s="102"/>
      <c r="AI960" s="102"/>
      <c r="AJ960" s="102"/>
      <c r="AK960" s="102"/>
      <c r="AL960" s="102"/>
      <c r="AM960" s="102"/>
      <c r="AN960" s="102"/>
      <c r="AO960" s="102"/>
      <c r="AP960" s="102"/>
      <c r="AQ960" s="102"/>
      <c r="AR960" s="102"/>
    </row>
    <row r="961" spans="1:44" ht="15.75" customHeight="1" x14ac:dyDescent="0.25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  <c r="AA961" s="102"/>
      <c r="AB961" s="102"/>
      <c r="AC961" s="102"/>
      <c r="AD961" s="102"/>
      <c r="AE961" s="102"/>
      <c r="AF961" s="102"/>
      <c r="AG961" s="102"/>
      <c r="AH961" s="102"/>
      <c r="AI961" s="102"/>
      <c r="AJ961" s="102"/>
      <c r="AK961" s="102"/>
      <c r="AL961" s="102"/>
      <c r="AM961" s="102"/>
      <c r="AN961" s="102"/>
      <c r="AO961" s="102"/>
      <c r="AP961" s="102"/>
      <c r="AQ961" s="102"/>
      <c r="AR961" s="102"/>
    </row>
    <row r="962" spans="1:44" ht="15.75" customHeight="1" x14ac:dyDescent="0.25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  <c r="AA962" s="102"/>
      <c r="AB962" s="102"/>
      <c r="AC962" s="102"/>
      <c r="AD962" s="102"/>
      <c r="AE962" s="102"/>
      <c r="AF962" s="102"/>
      <c r="AG962" s="102"/>
      <c r="AH962" s="102"/>
      <c r="AI962" s="102"/>
      <c r="AJ962" s="102"/>
      <c r="AK962" s="102"/>
      <c r="AL962" s="102"/>
      <c r="AM962" s="102"/>
      <c r="AN962" s="102"/>
      <c r="AO962" s="102"/>
      <c r="AP962" s="102"/>
      <c r="AQ962" s="102"/>
      <c r="AR962" s="102"/>
    </row>
    <row r="963" spans="1:44" ht="15.75" customHeight="1" x14ac:dyDescent="0.25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  <c r="AA963" s="102"/>
      <c r="AB963" s="102"/>
      <c r="AC963" s="102"/>
      <c r="AD963" s="102"/>
      <c r="AE963" s="102"/>
      <c r="AF963" s="102"/>
      <c r="AG963" s="102"/>
      <c r="AH963" s="102"/>
      <c r="AI963" s="102"/>
      <c r="AJ963" s="102"/>
      <c r="AK963" s="102"/>
      <c r="AL963" s="102"/>
      <c r="AM963" s="102"/>
      <c r="AN963" s="102"/>
      <c r="AO963" s="102"/>
      <c r="AP963" s="102"/>
      <c r="AQ963" s="102"/>
      <c r="AR963" s="102"/>
    </row>
    <row r="964" spans="1:44" ht="15.75" customHeight="1" x14ac:dyDescent="0.25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  <c r="AA964" s="102"/>
      <c r="AB964" s="102"/>
      <c r="AC964" s="102"/>
      <c r="AD964" s="102"/>
      <c r="AE964" s="102"/>
      <c r="AF964" s="102"/>
      <c r="AG964" s="102"/>
      <c r="AH964" s="102"/>
      <c r="AI964" s="102"/>
      <c r="AJ964" s="102"/>
      <c r="AK964" s="102"/>
      <c r="AL964" s="102"/>
      <c r="AM964" s="102"/>
      <c r="AN964" s="102"/>
      <c r="AO964" s="102"/>
      <c r="AP964" s="102"/>
      <c r="AQ964" s="102"/>
      <c r="AR964" s="102"/>
    </row>
    <row r="965" spans="1:44" ht="15.75" customHeight="1" x14ac:dyDescent="0.25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  <c r="AA965" s="102"/>
      <c r="AB965" s="102"/>
      <c r="AC965" s="102"/>
      <c r="AD965" s="102"/>
      <c r="AE965" s="102"/>
      <c r="AF965" s="102"/>
      <c r="AG965" s="102"/>
      <c r="AH965" s="102"/>
      <c r="AI965" s="102"/>
      <c r="AJ965" s="102"/>
      <c r="AK965" s="102"/>
      <c r="AL965" s="102"/>
      <c r="AM965" s="102"/>
      <c r="AN965" s="102"/>
      <c r="AO965" s="102"/>
      <c r="AP965" s="102"/>
      <c r="AQ965" s="102"/>
      <c r="AR965" s="102"/>
    </row>
    <row r="966" spans="1:44" ht="15.75" customHeight="1" x14ac:dyDescent="0.25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  <c r="AA966" s="102"/>
      <c r="AB966" s="102"/>
      <c r="AC966" s="102"/>
      <c r="AD966" s="102"/>
      <c r="AE966" s="102"/>
      <c r="AF966" s="102"/>
      <c r="AG966" s="102"/>
      <c r="AH966" s="102"/>
      <c r="AI966" s="102"/>
      <c r="AJ966" s="102"/>
      <c r="AK966" s="102"/>
      <c r="AL966" s="102"/>
      <c r="AM966" s="102"/>
      <c r="AN966" s="102"/>
      <c r="AO966" s="102"/>
      <c r="AP966" s="102"/>
      <c r="AQ966" s="102"/>
      <c r="AR966" s="102"/>
    </row>
    <row r="967" spans="1:44" ht="15.75" customHeight="1" x14ac:dyDescent="0.25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  <c r="AA967" s="102"/>
      <c r="AB967" s="102"/>
      <c r="AC967" s="102"/>
      <c r="AD967" s="102"/>
      <c r="AE967" s="102"/>
      <c r="AF967" s="102"/>
      <c r="AG967" s="102"/>
      <c r="AH967" s="102"/>
      <c r="AI967" s="102"/>
      <c r="AJ967" s="102"/>
      <c r="AK967" s="102"/>
      <c r="AL967" s="102"/>
      <c r="AM967" s="102"/>
      <c r="AN967" s="102"/>
      <c r="AO967" s="102"/>
      <c r="AP967" s="102"/>
      <c r="AQ967" s="102"/>
      <c r="AR967" s="102"/>
    </row>
    <row r="968" spans="1:44" ht="15.75" customHeight="1" x14ac:dyDescent="0.25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  <c r="AA968" s="102"/>
      <c r="AB968" s="102"/>
      <c r="AC968" s="102"/>
      <c r="AD968" s="102"/>
      <c r="AE968" s="102"/>
      <c r="AF968" s="102"/>
      <c r="AG968" s="102"/>
      <c r="AH968" s="102"/>
      <c r="AI968" s="102"/>
      <c r="AJ968" s="102"/>
      <c r="AK968" s="102"/>
      <c r="AL968" s="102"/>
      <c r="AM968" s="102"/>
      <c r="AN968" s="102"/>
      <c r="AO968" s="102"/>
      <c r="AP968" s="102"/>
      <c r="AQ968" s="102"/>
      <c r="AR968" s="102"/>
    </row>
    <row r="969" spans="1:44" ht="15.75" customHeight="1" x14ac:dyDescent="0.25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  <c r="AA969" s="102"/>
      <c r="AB969" s="102"/>
      <c r="AC969" s="102"/>
      <c r="AD969" s="102"/>
      <c r="AE969" s="102"/>
      <c r="AF969" s="102"/>
      <c r="AG969" s="102"/>
      <c r="AH969" s="102"/>
      <c r="AI969" s="102"/>
      <c r="AJ969" s="102"/>
      <c r="AK969" s="102"/>
      <c r="AL969" s="102"/>
      <c r="AM969" s="102"/>
      <c r="AN969" s="102"/>
      <c r="AO969" s="102"/>
      <c r="AP969" s="102"/>
      <c r="AQ969" s="102"/>
      <c r="AR969" s="102"/>
    </row>
    <row r="970" spans="1:44" ht="15.75" customHeight="1" x14ac:dyDescent="0.25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  <c r="AA970" s="102"/>
      <c r="AB970" s="102"/>
      <c r="AC970" s="102"/>
      <c r="AD970" s="102"/>
      <c r="AE970" s="102"/>
      <c r="AF970" s="102"/>
      <c r="AG970" s="102"/>
      <c r="AH970" s="102"/>
      <c r="AI970" s="102"/>
      <c r="AJ970" s="102"/>
      <c r="AK970" s="102"/>
      <c r="AL970" s="102"/>
      <c r="AM970" s="102"/>
      <c r="AN970" s="102"/>
      <c r="AO970" s="102"/>
      <c r="AP970" s="102"/>
      <c r="AQ970" s="102"/>
      <c r="AR970" s="102"/>
    </row>
    <row r="971" spans="1:44" ht="15.75" customHeight="1" x14ac:dyDescent="0.25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  <c r="AA971" s="102"/>
      <c r="AB971" s="102"/>
      <c r="AC971" s="102"/>
      <c r="AD971" s="102"/>
      <c r="AE971" s="102"/>
      <c r="AF971" s="102"/>
      <c r="AG971" s="102"/>
      <c r="AH971" s="102"/>
      <c r="AI971" s="102"/>
      <c r="AJ971" s="102"/>
      <c r="AK971" s="102"/>
      <c r="AL971" s="102"/>
      <c r="AM971" s="102"/>
      <c r="AN971" s="102"/>
      <c r="AO971" s="102"/>
      <c r="AP971" s="102"/>
      <c r="AQ971" s="102"/>
      <c r="AR971" s="102"/>
    </row>
    <row r="972" spans="1:44" ht="15.75" customHeight="1" x14ac:dyDescent="0.25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  <c r="AA972" s="102"/>
      <c r="AB972" s="102"/>
      <c r="AC972" s="102"/>
      <c r="AD972" s="102"/>
      <c r="AE972" s="102"/>
      <c r="AF972" s="102"/>
      <c r="AG972" s="102"/>
      <c r="AH972" s="102"/>
      <c r="AI972" s="102"/>
      <c r="AJ972" s="102"/>
      <c r="AK972" s="102"/>
      <c r="AL972" s="102"/>
      <c r="AM972" s="102"/>
      <c r="AN972" s="102"/>
      <c r="AO972" s="102"/>
      <c r="AP972" s="102"/>
      <c r="AQ972" s="102"/>
      <c r="AR972" s="102"/>
    </row>
    <row r="973" spans="1:44" ht="15.75" customHeight="1" x14ac:dyDescent="0.25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  <c r="AA973" s="102"/>
      <c r="AB973" s="102"/>
      <c r="AC973" s="102"/>
      <c r="AD973" s="102"/>
      <c r="AE973" s="102"/>
      <c r="AF973" s="102"/>
      <c r="AG973" s="102"/>
      <c r="AH973" s="102"/>
      <c r="AI973" s="102"/>
      <c r="AJ973" s="102"/>
      <c r="AK973" s="102"/>
      <c r="AL973" s="102"/>
      <c r="AM973" s="102"/>
      <c r="AN973" s="102"/>
      <c r="AO973" s="102"/>
      <c r="AP973" s="102"/>
      <c r="AQ973" s="102"/>
      <c r="AR973" s="102"/>
    </row>
    <row r="974" spans="1:44" ht="15.75" customHeight="1" x14ac:dyDescent="0.25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  <c r="AA974" s="102"/>
      <c r="AB974" s="102"/>
      <c r="AC974" s="102"/>
      <c r="AD974" s="102"/>
      <c r="AE974" s="102"/>
      <c r="AF974" s="102"/>
      <c r="AG974" s="102"/>
      <c r="AH974" s="102"/>
      <c r="AI974" s="102"/>
      <c r="AJ974" s="102"/>
      <c r="AK974" s="102"/>
      <c r="AL974" s="102"/>
      <c r="AM974" s="102"/>
      <c r="AN974" s="102"/>
      <c r="AO974" s="102"/>
      <c r="AP974" s="102"/>
      <c r="AQ974" s="102"/>
      <c r="AR974" s="102"/>
    </row>
    <row r="975" spans="1:44" ht="15.75" customHeight="1" x14ac:dyDescent="0.25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  <c r="AA975" s="102"/>
      <c r="AB975" s="102"/>
      <c r="AC975" s="102"/>
      <c r="AD975" s="102"/>
      <c r="AE975" s="102"/>
      <c r="AF975" s="102"/>
      <c r="AG975" s="102"/>
      <c r="AH975" s="102"/>
      <c r="AI975" s="102"/>
      <c r="AJ975" s="102"/>
      <c r="AK975" s="102"/>
      <c r="AL975" s="102"/>
      <c r="AM975" s="102"/>
      <c r="AN975" s="102"/>
      <c r="AO975" s="102"/>
      <c r="AP975" s="102"/>
      <c r="AQ975" s="102"/>
      <c r="AR975" s="102"/>
    </row>
    <row r="976" spans="1:44" ht="15.75" customHeight="1" x14ac:dyDescent="0.25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  <c r="AA976" s="102"/>
      <c r="AB976" s="102"/>
      <c r="AC976" s="102"/>
      <c r="AD976" s="102"/>
      <c r="AE976" s="102"/>
      <c r="AF976" s="102"/>
      <c r="AG976" s="102"/>
      <c r="AH976" s="102"/>
      <c r="AI976" s="102"/>
      <c r="AJ976" s="102"/>
      <c r="AK976" s="102"/>
      <c r="AL976" s="102"/>
      <c r="AM976" s="102"/>
      <c r="AN976" s="102"/>
      <c r="AO976" s="102"/>
      <c r="AP976" s="102"/>
      <c r="AQ976" s="102"/>
      <c r="AR976" s="102"/>
    </row>
    <row r="977" spans="1:44" ht="15.75" customHeight="1" x14ac:dyDescent="0.25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  <c r="AA977" s="102"/>
      <c r="AB977" s="102"/>
      <c r="AC977" s="102"/>
      <c r="AD977" s="102"/>
      <c r="AE977" s="102"/>
      <c r="AF977" s="102"/>
      <c r="AG977" s="102"/>
      <c r="AH977" s="102"/>
      <c r="AI977" s="102"/>
      <c r="AJ977" s="102"/>
      <c r="AK977" s="102"/>
      <c r="AL977" s="102"/>
      <c r="AM977" s="102"/>
      <c r="AN977" s="102"/>
      <c r="AO977" s="102"/>
      <c r="AP977" s="102"/>
      <c r="AQ977" s="102"/>
      <c r="AR977" s="102"/>
    </row>
    <row r="978" spans="1:44" ht="15.75" customHeight="1" x14ac:dyDescent="0.25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  <c r="AA978" s="102"/>
      <c r="AB978" s="102"/>
      <c r="AC978" s="102"/>
      <c r="AD978" s="102"/>
      <c r="AE978" s="102"/>
      <c r="AF978" s="102"/>
      <c r="AG978" s="102"/>
      <c r="AH978" s="102"/>
      <c r="AI978" s="102"/>
      <c r="AJ978" s="102"/>
      <c r="AK978" s="102"/>
      <c r="AL978" s="102"/>
      <c r="AM978" s="102"/>
      <c r="AN978" s="102"/>
      <c r="AO978" s="102"/>
      <c r="AP978" s="102"/>
      <c r="AQ978" s="102"/>
      <c r="AR978" s="102"/>
    </row>
    <row r="979" spans="1:44" ht="15.75" customHeight="1" x14ac:dyDescent="0.25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  <c r="AA979" s="102"/>
      <c r="AB979" s="102"/>
      <c r="AC979" s="102"/>
      <c r="AD979" s="102"/>
      <c r="AE979" s="102"/>
      <c r="AF979" s="102"/>
      <c r="AG979" s="102"/>
      <c r="AH979" s="102"/>
      <c r="AI979" s="102"/>
      <c r="AJ979" s="102"/>
      <c r="AK979" s="102"/>
      <c r="AL979" s="102"/>
      <c r="AM979" s="102"/>
      <c r="AN979" s="102"/>
      <c r="AO979" s="102"/>
      <c r="AP979" s="102"/>
      <c r="AQ979" s="102"/>
      <c r="AR979" s="102"/>
    </row>
    <row r="980" spans="1:44" ht="15.75" customHeight="1" x14ac:dyDescent="0.25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  <c r="AA980" s="102"/>
      <c r="AB980" s="102"/>
      <c r="AC980" s="102"/>
      <c r="AD980" s="102"/>
      <c r="AE980" s="102"/>
      <c r="AF980" s="102"/>
      <c r="AG980" s="102"/>
      <c r="AH980" s="102"/>
      <c r="AI980" s="102"/>
      <c r="AJ980" s="102"/>
      <c r="AK980" s="102"/>
      <c r="AL980" s="102"/>
      <c r="AM980" s="102"/>
      <c r="AN980" s="102"/>
      <c r="AO980" s="102"/>
      <c r="AP980" s="102"/>
      <c r="AQ980" s="102"/>
      <c r="AR980" s="102"/>
    </row>
    <row r="981" spans="1:44" ht="15.75" customHeight="1" x14ac:dyDescent="0.25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  <c r="AA981" s="102"/>
      <c r="AB981" s="102"/>
      <c r="AC981" s="102"/>
      <c r="AD981" s="102"/>
      <c r="AE981" s="102"/>
      <c r="AF981" s="102"/>
      <c r="AG981" s="102"/>
      <c r="AH981" s="102"/>
      <c r="AI981" s="102"/>
      <c r="AJ981" s="102"/>
      <c r="AK981" s="102"/>
      <c r="AL981" s="102"/>
      <c r="AM981" s="102"/>
      <c r="AN981" s="102"/>
      <c r="AO981" s="102"/>
      <c r="AP981" s="102"/>
      <c r="AQ981" s="102"/>
      <c r="AR981" s="102"/>
    </row>
    <row r="982" spans="1:44" ht="15.75" customHeight="1" x14ac:dyDescent="0.25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  <c r="AA982" s="102"/>
      <c r="AB982" s="102"/>
      <c r="AC982" s="102"/>
      <c r="AD982" s="102"/>
      <c r="AE982" s="102"/>
      <c r="AF982" s="102"/>
      <c r="AG982" s="102"/>
      <c r="AH982" s="102"/>
      <c r="AI982" s="102"/>
      <c r="AJ982" s="102"/>
      <c r="AK982" s="102"/>
      <c r="AL982" s="102"/>
      <c r="AM982" s="102"/>
      <c r="AN982" s="102"/>
      <c r="AO982" s="102"/>
      <c r="AP982" s="102"/>
      <c r="AQ982" s="102"/>
      <c r="AR982" s="102"/>
    </row>
    <row r="983" spans="1:44" ht="15.75" customHeight="1" x14ac:dyDescent="0.25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  <c r="AA983" s="102"/>
      <c r="AB983" s="102"/>
      <c r="AC983" s="102"/>
      <c r="AD983" s="102"/>
      <c r="AE983" s="102"/>
      <c r="AF983" s="102"/>
      <c r="AG983" s="102"/>
      <c r="AH983" s="102"/>
      <c r="AI983" s="102"/>
      <c r="AJ983" s="102"/>
      <c r="AK983" s="102"/>
      <c r="AL983" s="102"/>
      <c r="AM983" s="102"/>
      <c r="AN983" s="102"/>
      <c r="AO983" s="102"/>
      <c r="AP983" s="102"/>
      <c r="AQ983" s="102"/>
      <c r="AR983" s="102"/>
    </row>
    <row r="984" spans="1:44" ht="15.75" customHeight="1" x14ac:dyDescent="0.25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  <c r="AA984" s="102"/>
      <c r="AB984" s="102"/>
      <c r="AC984" s="102"/>
      <c r="AD984" s="102"/>
      <c r="AE984" s="102"/>
      <c r="AF984" s="102"/>
      <c r="AG984" s="102"/>
      <c r="AH984" s="102"/>
      <c r="AI984" s="102"/>
      <c r="AJ984" s="102"/>
      <c r="AK984" s="102"/>
      <c r="AL984" s="102"/>
      <c r="AM984" s="102"/>
      <c r="AN984" s="102"/>
      <c r="AO984" s="102"/>
      <c r="AP984" s="102"/>
      <c r="AQ984" s="102"/>
      <c r="AR984" s="102"/>
    </row>
    <row r="985" spans="1:44" ht="15.75" customHeight="1" x14ac:dyDescent="0.25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  <c r="AA985" s="102"/>
      <c r="AB985" s="102"/>
      <c r="AC985" s="102"/>
      <c r="AD985" s="102"/>
      <c r="AE985" s="102"/>
      <c r="AF985" s="102"/>
      <c r="AG985" s="102"/>
      <c r="AH985" s="102"/>
      <c r="AI985" s="102"/>
      <c r="AJ985" s="102"/>
      <c r="AK985" s="102"/>
      <c r="AL985" s="102"/>
      <c r="AM985" s="102"/>
      <c r="AN985" s="102"/>
      <c r="AO985" s="102"/>
      <c r="AP985" s="102"/>
      <c r="AQ985" s="102"/>
      <c r="AR985" s="102"/>
    </row>
    <row r="986" spans="1:44" ht="15.75" customHeight="1" x14ac:dyDescent="0.25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  <c r="AA986" s="102"/>
      <c r="AB986" s="102"/>
      <c r="AC986" s="102"/>
      <c r="AD986" s="102"/>
      <c r="AE986" s="102"/>
      <c r="AF986" s="102"/>
      <c r="AG986" s="102"/>
      <c r="AH986" s="102"/>
      <c r="AI986" s="102"/>
      <c r="AJ986" s="102"/>
      <c r="AK986" s="102"/>
      <c r="AL986" s="102"/>
      <c r="AM986" s="102"/>
      <c r="AN986" s="102"/>
      <c r="AO986" s="102"/>
      <c r="AP986" s="102"/>
      <c r="AQ986" s="102"/>
      <c r="AR986" s="102"/>
    </row>
    <row r="987" spans="1:44" ht="15.75" customHeight="1" x14ac:dyDescent="0.25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  <c r="AA987" s="102"/>
      <c r="AB987" s="102"/>
      <c r="AC987" s="102"/>
      <c r="AD987" s="102"/>
      <c r="AE987" s="102"/>
      <c r="AF987" s="102"/>
      <c r="AG987" s="102"/>
      <c r="AH987" s="102"/>
      <c r="AI987" s="102"/>
      <c r="AJ987" s="102"/>
      <c r="AK987" s="102"/>
      <c r="AL987" s="102"/>
      <c r="AM987" s="102"/>
      <c r="AN987" s="102"/>
      <c r="AO987" s="102"/>
      <c r="AP987" s="102"/>
      <c r="AQ987" s="102"/>
      <c r="AR987" s="102"/>
    </row>
    <row r="988" spans="1:44" ht="15.75" customHeight="1" x14ac:dyDescent="0.25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  <c r="AA988" s="102"/>
      <c r="AB988" s="102"/>
      <c r="AC988" s="102"/>
      <c r="AD988" s="102"/>
      <c r="AE988" s="102"/>
      <c r="AF988" s="102"/>
      <c r="AG988" s="102"/>
      <c r="AH988" s="102"/>
      <c r="AI988" s="102"/>
      <c r="AJ988" s="102"/>
      <c r="AK988" s="102"/>
      <c r="AL988" s="102"/>
      <c r="AM988" s="102"/>
      <c r="AN988" s="102"/>
      <c r="AO988" s="102"/>
      <c r="AP988" s="102"/>
      <c r="AQ988" s="102"/>
      <c r="AR988" s="102"/>
    </row>
    <row r="989" spans="1:44" ht="15.75" customHeight="1" x14ac:dyDescent="0.25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  <c r="AA989" s="102"/>
      <c r="AB989" s="102"/>
      <c r="AC989" s="102"/>
      <c r="AD989" s="102"/>
      <c r="AE989" s="102"/>
      <c r="AF989" s="102"/>
      <c r="AG989" s="102"/>
      <c r="AH989" s="102"/>
      <c r="AI989" s="102"/>
      <c r="AJ989" s="102"/>
      <c r="AK989" s="102"/>
      <c r="AL989" s="102"/>
      <c r="AM989" s="102"/>
      <c r="AN989" s="102"/>
      <c r="AO989" s="102"/>
      <c r="AP989" s="102"/>
      <c r="AQ989" s="102"/>
      <c r="AR989" s="102"/>
    </row>
    <row r="990" spans="1:44" ht="15.75" customHeight="1" x14ac:dyDescent="0.25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  <c r="AA990" s="102"/>
      <c r="AB990" s="102"/>
      <c r="AC990" s="102"/>
      <c r="AD990" s="102"/>
      <c r="AE990" s="102"/>
      <c r="AF990" s="102"/>
      <c r="AG990" s="102"/>
      <c r="AH990" s="102"/>
      <c r="AI990" s="102"/>
      <c r="AJ990" s="102"/>
      <c r="AK990" s="102"/>
      <c r="AL990" s="102"/>
      <c r="AM990" s="102"/>
      <c r="AN990" s="102"/>
      <c r="AO990" s="102"/>
      <c r="AP990" s="102"/>
      <c r="AQ990" s="102"/>
      <c r="AR990" s="102"/>
    </row>
    <row r="991" spans="1:44" ht="15.75" customHeight="1" x14ac:dyDescent="0.25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  <c r="AA991" s="102"/>
      <c r="AB991" s="102"/>
      <c r="AC991" s="102"/>
      <c r="AD991" s="102"/>
      <c r="AE991" s="102"/>
      <c r="AF991" s="102"/>
      <c r="AG991" s="102"/>
      <c r="AH991" s="102"/>
      <c r="AI991" s="102"/>
      <c r="AJ991" s="102"/>
      <c r="AK991" s="102"/>
      <c r="AL991" s="102"/>
      <c r="AM991" s="102"/>
      <c r="AN991" s="102"/>
      <c r="AO991" s="102"/>
      <c r="AP991" s="102"/>
      <c r="AQ991" s="102"/>
      <c r="AR991" s="102"/>
    </row>
    <row r="992" spans="1:44" ht="15.75" customHeight="1" x14ac:dyDescent="0.25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  <c r="AA992" s="102"/>
      <c r="AB992" s="102"/>
      <c r="AC992" s="102"/>
      <c r="AD992" s="102"/>
      <c r="AE992" s="102"/>
      <c r="AF992" s="102"/>
      <c r="AG992" s="102"/>
      <c r="AH992" s="102"/>
      <c r="AI992" s="102"/>
      <c r="AJ992" s="102"/>
      <c r="AK992" s="102"/>
      <c r="AL992" s="102"/>
      <c r="AM992" s="102"/>
      <c r="AN992" s="102"/>
      <c r="AO992" s="102"/>
      <c r="AP992" s="102"/>
      <c r="AQ992" s="102"/>
      <c r="AR992" s="102"/>
    </row>
    <row r="993" spans="1:44" ht="15.75" customHeight="1" x14ac:dyDescent="0.25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  <c r="AA993" s="102"/>
      <c r="AB993" s="102"/>
      <c r="AC993" s="102"/>
      <c r="AD993" s="102"/>
      <c r="AE993" s="102"/>
      <c r="AF993" s="102"/>
      <c r="AG993" s="102"/>
      <c r="AH993" s="102"/>
      <c r="AI993" s="102"/>
      <c r="AJ993" s="102"/>
      <c r="AK993" s="102"/>
      <c r="AL993" s="102"/>
      <c r="AM993" s="102"/>
      <c r="AN993" s="102"/>
      <c r="AO993" s="102"/>
      <c r="AP993" s="102"/>
      <c r="AQ993" s="102"/>
      <c r="AR993" s="102"/>
    </row>
    <row r="994" spans="1:44" ht="15.75" customHeight="1" x14ac:dyDescent="0.25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  <c r="AA994" s="102"/>
      <c r="AB994" s="102"/>
      <c r="AC994" s="102"/>
      <c r="AD994" s="102"/>
      <c r="AE994" s="102"/>
      <c r="AF994" s="102"/>
      <c r="AG994" s="102"/>
      <c r="AH994" s="102"/>
      <c r="AI994" s="102"/>
      <c r="AJ994" s="102"/>
      <c r="AK994" s="102"/>
      <c r="AL994" s="102"/>
      <c r="AM994" s="102"/>
      <c r="AN994" s="102"/>
      <c r="AO994" s="102"/>
      <c r="AP994" s="102"/>
      <c r="AQ994" s="102"/>
      <c r="AR994" s="102"/>
    </row>
  </sheetData>
  <autoFilter ref="A5:AR126"/>
  <mergeCells count="14">
    <mergeCell ref="V3:X3"/>
    <mergeCell ref="Y3:AA3"/>
    <mergeCell ref="AB3:AD3"/>
    <mergeCell ref="AE3:AG3"/>
    <mergeCell ref="A1:AQ1"/>
    <mergeCell ref="A2:C2"/>
    <mergeCell ref="D2:AQ2"/>
    <mergeCell ref="D3:F3"/>
    <mergeCell ref="G3:I3"/>
    <mergeCell ref="J3:L3"/>
    <mergeCell ref="M3:O3"/>
    <mergeCell ref="AH3:AJ3"/>
    <mergeCell ref="P3:R3"/>
    <mergeCell ref="S3:U3"/>
  </mergeCells>
  <printOptions horizontalCentered="1"/>
  <pageMargins left="0.19685039370078741" right="0.19685039370078741" top="0.19685039370078741" bottom="0.19685039370078741" header="0" footer="0"/>
  <pageSetup paperSize="9" scale="44" orientation="landscape" r:id="rId1"/>
  <colBreaks count="1" manualBreakCount="1">
    <brk id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0"/>
  <sheetViews>
    <sheetView topLeftCell="L1" workbookViewId="0">
      <pane ySplit="5" topLeftCell="A131" activePane="bottomLeft" state="frozen"/>
      <selection pane="bottomLeft" activeCell="D131" sqref="D131:AJ136"/>
    </sheetView>
  </sheetViews>
  <sheetFormatPr defaultColWidth="14.42578125" defaultRowHeight="15" customHeight="1" x14ac:dyDescent="0.25"/>
  <cols>
    <col min="1" max="1" width="12.28515625" customWidth="1"/>
    <col min="2" max="2" width="33.140625" customWidth="1"/>
    <col min="3" max="3" width="9.140625" customWidth="1"/>
    <col min="4" max="36" width="7" customWidth="1"/>
    <col min="37" max="37" width="10.85546875" customWidth="1"/>
    <col min="38" max="38" width="11" customWidth="1"/>
    <col min="39" max="39" width="9.85546875" customWidth="1"/>
    <col min="40" max="40" width="26" customWidth="1"/>
    <col min="41" max="41" width="9.85546875" customWidth="1"/>
    <col min="42" max="42" width="16.140625" customWidth="1"/>
    <col min="43" max="44" width="9.85546875" customWidth="1"/>
  </cols>
  <sheetData>
    <row r="1" spans="1:44" ht="46.5" customHeight="1" x14ac:dyDescent="0.25">
      <c r="A1" s="193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5"/>
    </row>
    <row r="2" spans="1:44" ht="24" customHeight="1" x14ac:dyDescent="0.25">
      <c r="A2" s="196" t="s">
        <v>1</v>
      </c>
      <c r="B2" s="197"/>
      <c r="C2" s="198"/>
      <c r="D2" s="199" t="s">
        <v>2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5"/>
    </row>
    <row r="3" spans="1:44" ht="57" x14ac:dyDescent="0.25">
      <c r="A3" s="1" t="s">
        <v>3</v>
      </c>
      <c r="B3" s="2" t="s">
        <v>4</v>
      </c>
      <c r="C3" s="3" t="s">
        <v>5</v>
      </c>
      <c r="D3" s="190" t="s">
        <v>6</v>
      </c>
      <c r="E3" s="191"/>
      <c r="F3" s="192"/>
      <c r="G3" s="190" t="s">
        <v>7</v>
      </c>
      <c r="H3" s="191"/>
      <c r="I3" s="192"/>
      <c r="J3" s="190" t="s">
        <v>8</v>
      </c>
      <c r="K3" s="191"/>
      <c r="L3" s="192"/>
      <c r="M3" s="190" t="s">
        <v>9</v>
      </c>
      <c r="N3" s="191"/>
      <c r="O3" s="192"/>
      <c r="P3" s="190" t="s">
        <v>10</v>
      </c>
      <c r="Q3" s="191"/>
      <c r="R3" s="192"/>
      <c r="S3" s="190" t="s">
        <v>11</v>
      </c>
      <c r="T3" s="191"/>
      <c r="U3" s="192"/>
      <c r="V3" s="190" t="s">
        <v>12</v>
      </c>
      <c r="W3" s="191"/>
      <c r="X3" s="192"/>
      <c r="Y3" s="190" t="s">
        <v>13</v>
      </c>
      <c r="Z3" s="191"/>
      <c r="AA3" s="192"/>
      <c r="AB3" s="190" t="s">
        <v>14</v>
      </c>
      <c r="AC3" s="191"/>
      <c r="AD3" s="192"/>
      <c r="AE3" s="190" t="s">
        <v>15</v>
      </c>
      <c r="AF3" s="191"/>
      <c r="AG3" s="192"/>
      <c r="AH3" s="190" t="s">
        <v>16</v>
      </c>
      <c r="AI3" s="191"/>
      <c r="AJ3" s="192"/>
      <c r="AK3" s="4" t="s">
        <v>17</v>
      </c>
      <c r="AL3" s="5" t="s">
        <v>18</v>
      </c>
      <c r="AM3" s="6" t="s">
        <v>19</v>
      </c>
      <c r="AN3" s="7" t="s">
        <v>20</v>
      </c>
      <c r="AO3" s="6" t="s">
        <v>21</v>
      </c>
      <c r="AP3" s="6" t="s">
        <v>22</v>
      </c>
      <c r="AQ3" s="6" t="s">
        <v>23</v>
      </c>
      <c r="AR3" s="8"/>
    </row>
    <row r="4" spans="1:44" ht="15.75" x14ac:dyDescent="0.25">
      <c r="A4" s="9"/>
      <c r="B4" s="10"/>
      <c r="C4" s="11"/>
      <c r="D4" s="12" t="s">
        <v>24</v>
      </c>
      <c r="E4" s="13" t="s">
        <v>25</v>
      </c>
      <c r="F4" s="14" t="s">
        <v>26</v>
      </c>
      <c r="G4" s="12" t="s">
        <v>24</v>
      </c>
      <c r="H4" s="13" t="s">
        <v>25</v>
      </c>
      <c r="I4" s="14" t="s">
        <v>26</v>
      </c>
      <c r="J4" s="12" t="s">
        <v>24</v>
      </c>
      <c r="K4" s="13" t="s">
        <v>25</v>
      </c>
      <c r="L4" s="14" t="s">
        <v>26</v>
      </c>
      <c r="M4" s="12" t="s">
        <v>24</v>
      </c>
      <c r="N4" s="13" t="s">
        <v>25</v>
      </c>
      <c r="O4" s="14" t="s">
        <v>26</v>
      </c>
      <c r="P4" s="12" t="s">
        <v>24</v>
      </c>
      <c r="Q4" s="13" t="s">
        <v>25</v>
      </c>
      <c r="R4" s="14" t="s">
        <v>26</v>
      </c>
      <c r="S4" s="12" t="s">
        <v>24</v>
      </c>
      <c r="T4" s="13" t="s">
        <v>25</v>
      </c>
      <c r="U4" s="14" t="s">
        <v>26</v>
      </c>
      <c r="V4" s="12" t="s">
        <v>24</v>
      </c>
      <c r="W4" s="13" t="s">
        <v>25</v>
      </c>
      <c r="X4" s="14" t="s">
        <v>26</v>
      </c>
      <c r="Y4" s="12" t="s">
        <v>24</v>
      </c>
      <c r="Z4" s="13" t="s">
        <v>25</v>
      </c>
      <c r="AA4" s="14" t="s">
        <v>26</v>
      </c>
      <c r="AB4" s="12" t="s">
        <v>24</v>
      </c>
      <c r="AC4" s="13" t="s">
        <v>25</v>
      </c>
      <c r="AD4" s="15" t="s">
        <v>26</v>
      </c>
      <c r="AE4" s="16" t="s">
        <v>24</v>
      </c>
      <c r="AF4" s="17" t="s">
        <v>25</v>
      </c>
      <c r="AG4" s="15" t="s">
        <v>26</v>
      </c>
      <c r="AH4" s="16" t="s">
        <v>24</v>
      </c>
      <c r="AI4" s="17" t="s">
        <v>25</v>
      </c>
      <c r="AJ4" s="15" t="s">
        <v>26</v>
      </c>
      <c r="AK4" s="18"/>
      <c r="AL4" s="19"/>
      <c r="AM4" s="20"/>
      <c r="AN4" s="21"/>
      <c r="AO4" s="18"/>
      <c r="AP4" s="20"/>
      <c r="AQ4" s="20"/>
      <c r="AR4" s="8"/>
    </row>
    <row r="5" spans="1:44" ht="22.5" customHeight="1" x14ac:dyDescent="0.25">
      <c r="A5" s="22">
        <v>1</v>
      </c>
      <c r="B5" s="23">
        <v>2</v>
      </c>
      <c r="C5" s="24">
        <v>3</v>
      </c>
      <c r="D5" s="25">
        <v>70</v>
      </c>
      <c r="E5" s="26">
        <v>30</v>
      </c>
      <c r="F5" s="24">
        <v>100</v>
      </c>
      <c r="G5" s="25">
        <v>70</v>
      </c>
      <c r="H5" s="26">
        <v>30</v>
      </c>
      <c r="I5" s="24">
        <v>100</v>
      </c>
      <c r="J5" s="25">
        <v>25</v>
      </c>
      <c r="K5" s="26">
        <v>25</v>
      </c>
      <c r="L5" s="24">
        <v>50</v>
      </c>
      <c r="M5" s="25">
        <v>70</v>
      </c>
      <c r="N5" s="26">
        <v>30</v>
      </c>
      <c r="O5" s="24">
        <v>100</v>
      </c>
      <c r="P5" s="25">
        <v>25</v>
      </c>
      <c r="Q5" s="26">
        <v>25</v>
      </c>
      <c r="R5" s="24">
        <v>50</v>
      </c>
      <c r="S5" s="25">
        <v>70</v>
      </c>
      <c r="T5" s="26">
        <v>30</v>
      </c>
      <c r="U5" s="24">
        <v>100</v>
      </c>
      <c r="V5" s="25">
        <v>25</v>
      </c>
      <c r="W5" s="26">
        <v>25</v>
      </c>
      <c r="X5" s="24">
        <v>50</v>
      </c>
      <c r="Y5" s="25">
        <v>70</v>
      </c>
      <c r="Z5" s="26">
        <v>30</v>
      </c>
      <c r="AA5" s="24">
        <v>100</v>
      </c>
      <c r="AB5" s="25">
        <v>25</v>
      </c>
      <c r="AC5" s="26">
        <v>25</v>
      </c>
      <c r="AD5" s="24">
        <v>50</v>
      </c>
      <c r="AE5" s="25">
        <v>75</v>
      </c>
      <c r="AF5" s="26">
        <v>75</v>
      </c>
      <c r="AG5" s="24">
        <v>150</v>
      </c>
      <c r="AH5" s="25">
        <v>25</v>
      </c>
      <c r="AI5" s="26">
        <v>25</v>
      </c>
      <c r="AJ5" s="24">
        <v>50</v>
      </c>
      <c r="AK5" s="27">
        <v>4</v>
      </c>
      <c r="AL5" s="23">
        <v>5</v>
      </c>
      <c r="AM5" s="26">
        <v>6</v>
      </c>
      <c r="AN5" s="23">
        <v>7</v>
      </c>
      <c r="AO5" s="28"/>
      <c r="AP5" s="28"/>
      <c r="AQ5" s="29"/>
      <c r="AR5" s="30"/>
    </row>
    <row r="6" spans="1:44" ht="27" customHeight="1" x14ac:dyDescent="0.25">
      <c r="A6" s="110">
        <v>2105080117</v>
      </c>
      <c r="B6" s="111" t="s">
        <v>199</v>
      </c>
      <c r="C6" s="112">
        <v>192098</v>
      </c>
      <c r="D6" s="113">
        <v>32</v>
      </c>
      <c r="E6" s="114">
        <v>17</v>
      </c>
      <c r="F6" s="36">
        <f t="shared" ref="F6:F25" si="0">SUM(D6,E6)</f>
        <v>49</v>
      </c>
      <c r="G6" s="113" t="s">
        <v>56</v>
      </c>
      <c r="H6" s="114">
        <v>19</v>
      </c>
      <c r="I6" s="36" t="s">
        <v>61</v>
      </c>
      <c r="J6" s="113">
        <v>19</v>
      </c>
      <c r="K6" s="114">
        <v>20</v>
      </c>
      <c r="L6" s="115">
        <v>39</v>
      </c>
      <c r="M6" s="113">
        <v>29</v>
      </c>
      <c r="N6" s="114">
        <v>22</v>
      </c>
      <c r="O6" s="36">
        <v>51</v>
      </c>
      <c r="P6" s="113">
        <v>13</v>
      </c>
      <c r="Q6" s="114">
        <v>20</v>
      </c>
      <c r="R6" s="116">
        <v>33</v>
      </c>
      <c r="S6" s="113" t="s">
        <v>200</v>
      </c>
      <c r="T6" s="114">
        <v>17</v>
      </c>
      <c r="U6" s="36" t="s">
        <v>201</v>
      </c>
      <c r="V6" s="113">
        <v>19</v>
      </c>
      <c r="W6" s="114">
        <v>22</v>
      </c>
      <c r="X6" s="116">
        <v>41</v>
      </c>
      <c r="Y6" s="113" t="s">
        <v>202</v>
      </c>
      <c r="Z6" s="114">
        <v>20</v>
      </c>
      <c r="AA6" s="36" t="s">
        <v>203</v>
      </c>
      <c r="AB6" s="113">
        <v>17</v>
      </c>
      <c r="AC6" s="114">
        <v>21</v>
      </c>
      <c r="AD6" s="116">
        <v>38</v>
      </c>
      <c r="AE6" s="113">
        <v>58</v>
      </c>
      <c r="AF6" s="114">
        <v>67</v>
      </c>
      <c r="AG6" s="115">
        <v>125</v>
      </c>
      <c r="AH6" s="113">
        <v>18</v>
      </c>
      <c r="AI6" s="114">
        <v>21</v>
      </c>
      <c r="AJ6" s="116">
        <v>39</v>
      </c>
      <c r="AK6" s="117">
        <v>3</v>
      </c>
      <c r="AL6" s="114">
        <v>507</v>
      </c>
      <c r="AM6" s="118"/>
      <c r="AN6" s="42" t="s">
        <v>204</v>
      </c>
      <c r="AO6" s="119"/>
      <c r="AP6" s="119"/>
      <c r="AQ6" s="43"/>
      <c r="AR6" s="89"/>
    </row>
    <row r="7" spans="1:44" ht="27" customHeight="1" x14ac:dyDescent="0.25">
      <c r="A7" s="31">
        <v>2105080242</v>
      </c>
      <c r="B7" s="32" t="s">
        <v>27</v>
      </c>
      <c r="C7" s="33">
        <v>192103</v>
      </c>
      <c r="D7" s="34">
        <v>45</v>
      </c>
      <c r="E7" s="35">
        <v>28</v>
      </c>
      <c r="F7" s="36">
        <f t="shared" si="0"/>
        <v>73</v>
      </c>
      <c r="G7" s="34">
        <v>56</v>
      </c>
      <c r="H7" s="35">
        <v>23</v>
      </c>
      <c r="I7" s="37">
        <v>79</v>
      </c>
      <c r="J7" s="34">
        <v>20</v>
      </c>
      <c r="K7" s="35">
        <v>22</v>
      </c>
      <c r="L7" s="38">
        <v>42</v>
      </c>
      <c r="M7" s="34">
        <v>39</v>
      </c>
      <c r="N7" s="35">
        <v>23</v>
      </c>
      <c r="O7" s="37">
        <v>62</v>
      </c>
      <c r="P7" s="34">
        <v>18</v>
      </c>
      <c r="Q7" s="35">
        <v>22</v>
      </c>
      <c r="R7" s="39">
        <v>40</v>
      </c>
      <c r="S7" s="34">
        <v>56</v>
      </c>
      <c r="T7" s="35">
        <v>20</v>
      </c>
      <c r="U7" s="37">
        <v>76</v>
      </c>
      <c r="V7" s="34">
        <v>21</v>
      </c>
      <c r="W7" s="35">
        <v>23</v>
      </c>
      <c r="X7" s="39">
        <v>44</v>
      </c>
      <c r="Y7" s="34">
        <v>61</v>
      </c>
      <c r="Z7" s="35">
        <v>24</v>
      </c>
      <c r="AA7" s="37">
        <v>85</v>
      </c>
      <c r="AB7" s="34">
        <v>16</v>
      </c>
      <c r="AC7" s="35">
        <v>23</v>
      </c>
      <c r="AD7" s="39">
        <v>39</v>
      </c>
      <c r="AE7" s="34">
        <v>68</v>
      </c>
      <c r="AF7" s="35">
        <v>62</v>
      </c>
      <c r="AG7" s="38">
        <v>130</v>
      </c>
      <c r="AH7" s="34">
        <v>22</v>
      </c>
      <c r="AI7" s="35">
        <v>22</v>
      </c>
      <c r="AJ7" s="39">
        <v>44</v>
      </c>
      <c r="AK7" s="40"/>
      <c r="AL7" s="35">
        <v>714</v>
      </c>
      <c r="AM7" s="41">
        <v>79.33</v>
      </c>
      <c r="AN7" s="42" t="s">
        <v>28</v>
      </c>
      <c r="AO7" s="43"/>
      <c r="AP7" s="43"/>
      <c r="AQ7" s="43"/>
      <c r="AR7" s="89"/>
    </row>
    <row r="8" spans="1:44" ht="27" customHeight="1" x14ac:dyDescent="0.25">
      <c r="A8" s="31">
        <v>2201410264</v>
      </c>
      <c r="B8" s="32" t="s">
        <v>30</v>
      </c>
      <c r="C8" s="33">
        <v>192106</v>
      </c>
      <c r="D8" s="34">
        <v>63</v>
      </c>
      <c r="E8" s="35">
        <v>29</v>
      </c>
      <c r="F8" s="36">
        <f t="shared" si="0"/>
        <v>92</v>
      </c>
      <c r="G8" s="34">
        <v>61</v>
      </c>
      <c r="H8" s="35">
        <v>30</v>
      </c>
      <c r="I8" s="37">
        <v>91</v>
      </c>
      <c r="J8" s="34">
        <v>23</v>
      </c>
      <c r="K8" s="35">
        <v>24</v>
      </c>
      <c r="L8" s="38">
        <v>47</v>
      </c>
      <c r="M8" s="34">
        <v>57</v>
      </c>
      <c r="N8" s="35">
        <v>27</v>
      </c>
      <c r="O8" s="37">
        <v>84</v>
      </c>
      <c r="P8" s="34">
        <v>23</v>
      </c>
      <c r="Q8" s="35">
        <v>24</v>
      </c>
      <c r="R8" s="39">
        <v>47</v>
      </c>
      <c r="S8" s="34">
        <v>61</v>
      </c>
      <c r="T8" s="35">
        <v>30</v>
      </c>
      <c r="U8" s="37">
        <v>91</v>
      </c>
      <c r="V8" s="34">
        <v>24</v>
      </c>
      <c r="W8" s="35">
        <v>24</v>
      </c>
      <c r="X8" s="39">
        <v>48</v>
      </c>
      <c r="Y8" s="34">
        <v>65</v>
      </c>
      <c r="Z8" s="35">
        <v>30</v>
      </c>
      <c r="AA8" s="37">
        <v>95</v>
      </c>
      <c r="AB8" s="34">
        <v>20</v>
      </c>
      <c r="AC8" s="35">
        <v>23</v>
      </c>
      <c r="AD8" s="39">
        <v>43</v>
      </c>
      <c r="AE8" s="34">
        <v>73</v>
      </c>
      <c r="AF8" s="35">
        <v>71</v>
      </c>
      <c r="AG8" s="38">
        <v>144</v>
      </c>
      <c r="AH8" s="34">
        <v>23</v>
      </c>
      <c r="AI8" s="35">
        <v>24</v>
      </c>
      <c r="AJ8" s="39">
        <v>47</v>
      </c>
      <c r="AK8" s="40"/>
      <c r="AL8" s="35">
        <v>829</v>
      </c>
      <c r="AM8" s="41">
        <v>92.11</v>
      </c>
      <c r="AN8" s="42" t="s">
        <v>28</v>
      </c>
      <c r="AO8" s="43"/>
      <c r="AP8" s="43"/>
      <c r="AQ8" s="43"/>
      <c r="AR8" s="89"/>
    </row>
    <row r="9" spans="1:44" ht="27" customHeight="1" x14ac:dyDescent="0.25">
      <c r="A9" s="31">
        <v>2205080035</v>
      </c>
      <c r="B9" s="32" t="s">
        <v>31</v>
      </c>
      <c r="C9" s="33">
        <v>192107</v>
      </c>
      <c r="D9" s="34">
        <v>45</v>
      </c>
      <c r="E9" s="35">
        <v>27</v>
      </c>
      <c r="F9" s="36">
        <f t="shared" si="0"/>
        <v>72</v>
      </c>
      <c r="G9" s="34">
        <v>54</v>
      </c>
      <c r="H9" s="35">
        <v>27</v>
      </c>
      <c r="I9" s="37">
        <v>81</v>
      </c>
      <c r="J9" s="34">
        <v>23</v>
      </c>
      <c r="K9" s="35">
        <v>23</v>
      </c>
      <c r="L9" s="38">
        <v>46</v>
      </c>
      <c r="M9" s="34">
        <v>45</v>
      </c>
      <c r="N9" s="35">
        <v>24</v>
      </c>
      <c r="O9" s="37">
        <v>69</v>
      </c>
      <c r="P9" s="34">
        <v>20</v>
      </c>
      <c r="Q9" s="35">
        <v>23</v>
      </c>
      <c r="R9" s="39">
        <v>43</v>
      </c>
      <c r="S9" s="34">
        <v>54</v>
      </c>
      <c r="T9" s="35">
        <v>26</v>
      </c>
      <c r="U9" s="37">
        <v>80</v>
      </c>
      <c r="V9" s="34">
        <v>23</v>
      </c>
      <c r="W9" s="35">
        <v>23</v>
      </c>
      <c r="X9" s="39">
        <v>46</v>
      </c>
      <c r="Y9" s="34">
        <v>48</v>
      </c>
      <c r="Z9" s="35">
        <v>28</v>
      </c>
      <c r="AA9" s="37">
        <v>76</v>
      </c>
      <c r="AB9" s="34">
        <v>20</v>
      </c>
      <c r="AC9" s="35">
        <v>23</v>
      </c>
      <c r="AD9" s="39">
        <v>43</v>
      </c>
      <c r="AE9" s="34">
        <v>72</v>
      </c>
      <c r="AF9" s="35">
        <v>68</v>
      </c>
      <c r="AG9" s="38">
        <v>140</v>
      </c>
      <c r="AH9" s="34">
        <v>23</v>
      </c>
      <c r="AI9" s="35">
        <v>23</v>
      </c>
      <c r="AJ9" s="39">
        <v>46</v>
      </c>
      <c r="AK9" s="40"/>
      <c r="AL9" s="35">
        <v>742</v>
      </c>
      <c r="AM9" s="41">
        <v>82.44</v>
      </c>
      <c r="AN9" s="42" t="s">
        <v>28</v>
      </c>
      <c r="AO9" s="43"/>
      <c r="AP9" s="43"/>
      <c r="AQ9" s="43"/>
      <c r="AR9" s="89"/>
    </row>
    <row r="10" spans="1:44" ht="27" customHeight="1" x14ac:dyDescent="0.25">
      <c r="A10" s="31">
        <v>2205080036</v>
      </c>
      <c r="B10" s="32" t="s">
        <v>32</v>
      </c>
      <c r="C10" s="33">
        <v>192108</v>
      </c>
      <c r="D10" s="34">
        <v>29</v>
      </c>
      <c r="E10" s="35">
        <v>26</v>
      </c>
      <c r="F10" s="36">
        <f t="shared" si="0"/>
        <v>55</v>
      </c>
      <c r="G10" s="34">
        <v>30</v>
      </c>
      <c r="H10" s="35">
        <v>18</v>
      </c>
      <c r="I10" s="37">
        <v>48</v>
      </c>
      <c r="J10" s="34">
        <v>19</v>
      </c>
      <c r="K10" s="35">
        <v>20</v>
      </c>
      <c r="L10" s="38">
        <v>39</v>
      </c>
      <c r="M10" s="34">
        <v>28</v>
      </c>
      <c r="N10" s="35">
        <v>19</v>
      </c>
      <c r="O10" s="37">
        <v>47</v>
      </c>
      <c r="P10" s="34">
        <v>13</v>
      </c>
      <c r="Q10" s="35">
        <v>20</v>
      </c>
      <c r="R10" s="39">
        <v>33</v>
      </c>
      <c r="S10" s="34">
        <v>31</v>
      </c>
      <c r="T10" s="35">
        <v>18</v>
      </c>
      <c r="U10" s="37">
        <v>49</v>
      </c>
      <c r="V10" s="34">
        <v>19</v>
      </c>
      <c r="W10" s="35">
        <v>21</v>
      </c>
      <c r="X10" s="39">
        <v>40</v>
      </c>
      <c r="Y10" s="34" t="s">
        <v>33</v>
      </c>
      <c r="Z10" s="35">
        <v>9</v>
      </c>
      <c r="AA10" s="37" t="s">
        <v>34</v>
      </c>
      <c r="AB10" s="34">
        <v>12</v>
      </c>
      <c r="AC10" s="35">
        <v>21</v>
      </c>
      <c r="AD10" s="39">
        <v>33</v>
      </c>
      <c r="AE10" s="34">
        <v>60</v>
      </c>
      <c r="AF10" s="35">
        <v>61</v>
      </c>
      <c r="AG10" s="38">
        <v>121</v>
      </c>
      <c r="AH10" s="34">
        <v>17</v>
      </c>
      <c r="AI10" s="35">
        <v>17</v>
      </c>
      <c r="AJ10" s="39">
        <v>34</v>
      </c>
      <c r="AK10" s="45">
        <v>1</v>
      </c>
      <c r="AL10" s="35">
        <v>529</v>
      </c>
      <c r="AM10" s="41">
        <v>58.78</v>
      </c>
      <c r="AN10" s="42" t="s">
        <v>35</v>
      </c>
      <c r="AO10" s="43"/>
      <c r="AP10" s="43"/>
      <c r="AQ10" s="43"/>
      <c r="AR10" s="89"/>
    </row>
    <row r="11" spans="1:44" ht="27" customHeight="1" x14ac:dyDescent="0.25">
      <c r="A11" s="31">
        <v>2205080037</v>
      </c>
      <c r="B11" s="32" t="s">
        <v>37</v>
      </c>
      <c r="C11" s="33">
        <v>192109</v>
      </c>
      <c r="D11" s="34">
        <v>42</v>
      </c>
      <c r="E11" s="35">
        <v>27</v>
      </c>
      <c r="F11" s="36">
        <f t="shared" si="0"/>
        <v>69</v>
      </c>
      <c r="G11" s="34">
        <v>47</v>
      </c>
      <c r="H11" s="35">
        <v>27</v>
      </c>
      <c r="I11" s="37">
        <v>74</v>
      </c>
      <c r="J11" s="34">
        <v>22</v>
      </c>
      <c r="K11" s="35">
        <v>23</v>
      </c>
      <c r="L11" s="38">
        <v>45</v>
      </c>
      <c r="M11" s="34">
        <v>30</v>
      </c>
      <c r="N11" s="35">
        <v>26</v>
      </c>
      <c r="O11" s="37">
        <v>56</v>
      </c>
      <c r="P11" s="34">
        <v>19</v>
      </c>
      <c r="Q11" s="35">
        <v>22</v>
      </c>
      <c r="R11" s="39">
        <v>41</v>
      </c>
      <c r="S11" s="34">
        <v>52</v>
      </c>
      <c r="T11" s="35">
        <v>26</v>
      </c>
      <c r="U11" s="37">
        <v>78</v>
      </c>
      <c r="V11" s="34">
        <v>23</v>
      </c>
      <c r="W11" s="35">
        <v>23</v>
      </c>
      <c r="X11" s="39">
        <v>46</v>
      </c>
      <c r="Y11" s="34">
        <v>58</v>
      </c>
      <c r="Z11" s="35">
        <v>27</v>
      </c>
      <c r="AA11" s="37">
        <v>85</v>
      </c>
      <c r="AB11" s="34">
        <v>17</v>
      </c>
      <c r="AC11" s="35">
        <v>23</v>
      </c>
      <c r="AD11" s="39">
        <v>40</v>
      </c>
      <c r="AE11" s="34">
        <v>69</v>
      </c>
      <c r="AF11" s="35">
        <v>67</v>
      </c>
      <c r="AG11" s="38">
        <v>136</v>
      </c>
      <c r="AH11" s="34">
        <v>23</v>
      </c>
      <c r="AI11" s="35">
        <v>22</v>
      </c>
      <c r="AJ11" s="39">
        <v>45</v>
      </c>
      <c r="AK11" s="40"/>
      <c r="AL11" s="35">
        <v>715</v>
      </c>
      <c r="AM11" s="41">
        <v>79.44</v>
      </c>
      <c r="AN11" s="46" t="s">
        <v>28</v>
      </c>
      <c r="AO11" s="43"/>
      <c r="AP11" s="43"/>
      <c r="AQ11" s="43"/>
      <c r="AR11" s="89"/>
    </row>
    <row r="12" spans="1:44" ht="27" customHeight="1" x14ac:dyDescent="0.25">
      <c r="A12" s="31">
        <v>2205080038</v>
      </c>
      <c r="B12" s="32" t="s">
        <v>38</v>
      </c>
      <c r="C12" s="33">
        <v>192110</v>
      </c>
      <c r="D12" s="34">
        <v>64</v>
      </c>
      <c r="E12" s="35">
        <v>29</v>
      </c>
      <c r="F12" s="36">
        <f t="shared" si="0"/>
        <v>93</v>
      </c>
      <c r="G12" s="34">
        <v>61</v>
      </c>
      <c r="H12" s="35">
        <v>30</v>
      </c>
      <c r="I12" s="37">
        <v>91</v>
      </c>
      <c r="J12" s="34">
        <v>23</v>
      </c>
      <c r="K12" s="35">
        <v>23</v>
      </c>
      <c r="L12" s="38">
        <v>46</v>
      </c>
      <c r="M12" s="34">
        <v>43</v>
      </c>
      <c r="N12" s="35">
        <v>24</v>
      </c>
      <c r="O12" s="37">
        <v>67</v>
      </c>
      <c r="P12" s="34">
        <v>21</v>
      </c>
      <c r="Q12" s="35">
        <v>24</v>
      </c>
      <c r="R12" s="39">
        <v>45</v>
      </c>
      <c r="S12" s="34">
        <v>61</v>
      </c>
      <c r="T12" s="35">
        <v>28</v>
      </c>
      <c r="U12" s="37">
        <v>89</v>
      </c>
      <c r="V12" s="34">
        <v>23</v>
      </c>
      <c r="W12" s="35">
        <v>23</v>
      </c>
      <c r="X12" s="39">
        <v>46</v>
      </c>
      <c r="Y12" s="34">
        <v>63</v>
      </c>
      <c r="Z12" s="35">
        <v>30</v>
      </c>
      <c r="AA12" s="37">
        <v>93</v>
      </c>
      <c r="AB12" s="34">
        <v>20</v>
      </c>
      <c r="AC12" s="35">
        <v>23</v>
      </c>
      <c r="AD12" s="39">
        <v>43</v>
      </c>
      <c r="AE12" s="34">
        <v>70</v>
      </c>
      <c r="AF12" s="35">
        <v>70</v>
      </c>
      <c r="AG12" s="38">
        <v>140</v>
      </c>
      <c r="AH12" s="34">
        <v>23</v>
      </c>
      <c r="AI12" s="35">
        <v>23</v>
      </c>
      <c r="AJ12" s="39">
        <v>46</v>
      </c>
      <c r="AK12" s="40"/>
      <c r="AL12" s="35">
        <v>799</v>
      </c>
      <c r="AM12" s="41">
        <v>88.78</v>
      </c>
      <c r="AN12" s="42" t="s">
        <v>28</v>
      </c>
      <c r="AO12" s="43"/>
      <c r="AP12" s="43"/>
      <c r="AQ12" s="43"/>
      <c r="AR12" s="89"/>
    </row>
    <row r="13" spans="1:44" ht="27" customHeight="1" x14ac:dyDescent="0.25">
      <c r="A13" s="31">
        <v>2205080039</v>
      </c>
      <c r="B13" s="32" t="s">
        <v>39</v>
      </c>
      <c r="C13" s="33">
        <v>192111</v>
      </c>
      <c r="D13" s="34">
        <v>35</v>
      </c>
      <c r="E13" s="35">
        <v>27</v>
      </c>
      <c r="F13" s="36">
        <f t="shared" si="0"/>
        <v>62</v>
      </c>
      <c r="G13" s="34">
        <v>57</v>
      </c>
      <c r="H13" s="35">
        <v>28</v>
      </c>
      <c r="I13" s="47">
        <f t="shared" ref="I13:I25" si="1">SUM(G13,H13)</f>
        <v>85</v>
      </c>
      <c r="J13" s="34">
        <v>23</v>
      </c>
      <c r="K13" s="35">
        <v>22</v>
      </c>
      <c r="L13" s="48">
        <f t="shared" ref="L13:L81" si="2">SUM(J13,K13)</f>
        <v>45</v>
      </c>
      <c r="M13" s="34">
        <v>44</v>
      </c>
      <c r="N13" s="35">
        <v>25</v>
      </c>
      <c r="O13" s="47">
        <f t="shared" ref="O13:O25" si="3">SUM(M13,N13)</f>
        <v>69</v>
      </c>
      <c r="P13" s="34">
        <v>19</v>
      </c>
      <c r="Q13" s="35">
        <v>22</v>
      </c>
      <c r="R13" s="49">
        <f t="shared" ref="R13:R81" si="4">SUM(P13,Q13)</f>
        <v>41</v>
      </c>
      <c r="S13" s="34">
        <v>56</v>
      </c>
      <c r="T13" s="35">
        <v>27</v>
      </c>
      <c r="U13" s="47">
        <f t="shared" ref="U13:U25" si="5">SUM(S13,T13)</f>
        <v>83</v>
      </c>
      <c r="V13" s="34">
        <v>22</v>
      </c>
      <c r="W13" s="35">
        <v>23</v>
      </c>
      <c r="X13" s="49">
        <f t="shared" ref="X13:X81" si="6">SUM(V13,W13)</f>
        <v>45</v>
      </c>
      <c r="Y13" s="34">
        <v>61</v>
      </c>
      <c r="Z13" s="35">
        <v>29</v>
      </c>
      <c r="AA13" s="47">
        <f t="shared" ref="AA13:AA81" si="7">SUM(Y13,Z13)</f>
        <v>90</v>
      </c>
      <c r="AB13" s="34">
        <v>18</v>
      </c>
      <c r="AC13" s="35">
        <v>23</v>
      </c>
      <c r="AD13" s="49">
        <f t="shared" ref="AD13:AD81" si="8">SUM(AB13,AC13)</f>
        <v>41</v>
      </c>
      <c r="AE13" s="34">
        <v>68</v>
      </c>
      <c r="AF13" s="35">
        <v>66</v>
      </c>
      <c r="AG13" s="48">
        <f t="shared" ref="AG13:AG81" si="9">SUM(AE13:AF13)</f>
        <v>134</v>
      </c>
      <c r="AH13" s="34">
        <v>22</v>
      </c>
      <c r="AI13" s="35">
        <v>22</v>
      </c>
      <c r="AJ13" s="49">
        <f t="shared" ref="AJ13:AJ81" si="10">SUM(AH13,AI13)</f>
        <v>44</v>
      </c>
      <c r="AK13" s="40"/>
      <c r="AL13" s="35">
        <v>739</v>
      </c>
      <c r="AM13" s="41">
        <v>82.11</v>
      </c>
      <c r="AN13" s="42" t="s">
        <v>28</v>
      </c>
      <c r="AO13" s="43"/>
      <c r="AP13" s="43"/>
      <c r="AQ13" s="43"/>
      <c r="AR13" s="89"/>
    </row>
    <row r="14" spans="1:44" ht="27" customHeight="1" x14ac:dyDescent="0.25">
      <c r="A14" s="31">
        <v>2205080040</v>
      </c>
      <c r="B14" s="32" t="s">
        <v>40</v>
      </c>
      <c r="C14" s="33">
        <v>192112</v>
      </c>
      <c r="D14" s="34">
        <v>36</v>
      </c>
      <c r="E14" s="35">
        <v>28</v>
      </c>
      <c r="F14" s="36">
        <f t="shared" si="0"/>
        <v>64</v>
      </c>
      <c r="G14" s="34">
        <v>55</v>
      </c>
      <c r="H14" s="35">
        <v>24</v>
      </c>
      <c r="I14" s="47">
        <f t="shared" si="1"/>
        <v>79</v>
      </c>
      <c r="J14" s="34">
        <v>21</v>
      </c>
      <c r="K14" s="35">
        <v>22</v>
      </c>
      <c r="L14" s="48">
        <f t="shared" si="2"/>
        <v>43</v>
      </c>
      <c r="M14" s="34">
        <v>32</v>
      </c>
      <c r="N14" s="35">
        <v>26</v>
      </c>
      <c r="O14" s="47">
        <f t="shared" si="3"/>
        <v>58</v>
      </c>
      <c r="P14" s="34">
        <v>16</v>
      </c>
      <c r="Q14" s="35">
        <v>22</v>
      </c>
      <c r="R14" s="49">
        <f t="shared" si="4"/>
        <v>38</v>
      </c>
      <c r="S14" s="34">
        <v>55</v>
      </c>
      <c r="T14" s="35">
        <v>22</v>
      </c>
      <c r="U14" s="47">
        <f t="shared" si="5"/>
        <v>77</v>
      </c>
      <c r="V14" s="34">
        <v>21</v>
      </c>
      <c r="W14" s="35">
        <v>22</v>
      </c>
      <c r="X14" s="49">
        <f t="shared" si="6"/>
        <v>43</v>
      </c>
      <c r="Y14" s="34">
        <v>58</v>
      </c>
      <c r="Z14" s="35">
        <v>25</v>
      </c>
      <c r="AA14" s="47">
        <f t="shared" si="7"/>
        <v>83</v>
      </c>
      <c r="AB14" s="34">
        <v>15</v>
      </c>
      <c r="AC14" s="35">
        <v>22</v>
      </c>
      <c r="AD14" s="49">
        <f t="shared" si="8"/>
        <v>37</v>
      </c>
      <c r="AE14" s="34">
        <v>65</v>
      </c>
      <c r="AF14" s="35">
        <v>65</v>
      </c>
      <c r="AG14" s="48">
        <f t="shared" si="9"/>
        <v>130</v>
      </c>
      <c r="AH14" s="34">
        <v>22</v>
      </c>
      <c r="AI14" s="35">
        <v>22</v>
      </c>
      <c r="AJ14" s="49">
        <f t="shared" si="10"/>
        <v>44</v>
      </c>
      <c r="AK14" s="40"/>
      <c r="AL14" s="35">
        <v>696</v>
      </c>
      <c r="AM14" s="41">
        <v>77.33</v>
      </c>
      <c r="AN14" s="42" t="s">
        <v>28</v>
      </c>
      <c r="AO14" s="43"/>
      <c r="AP14" s="43"/>
      <c r="AQ14" s="43"/>
      <c r="AR14" s="89"/>
    </row>
    <row r="15" spans="1:44" ht="27" customHeight="1" x14ac:dyDescent="0.25">
      <c r="A15" s="31">
        <v>2205080041</v>
      </c>
      <c r="B15" s="32" t="s">
        <v>41</v>
      </c>
      <c r="C15" s="33">
        <v>192113</v>
      </c>
      <c r="D15" s="34">
        <v>43</v>
      </c>
      <c r="E15" s="35">
        <v>26</v>
      </c>
      <c r="F15" s="36">
        <f t="shared" si="0"/>
        <v>69</v>
      </c>
      <c r="G15" s="50">
        <v>63</v>
      </c>
      <c r="H15" s="35">
        <v>28</v>
      </c>
      <c r="I15" s="47">
        <f t="shared" si="1"/>
        <v>91</v>
      </c>
      <c r="J15" s="34">
        <v>23</v>
      </c>
      <c r="K15" s="35">
        <v>23</v>
      </c>
      <c r="L15" s="48">
        <f t="shared" si="2"/>
        <v>46</v>
      </c>
      <c r="M15" s="50">
        <v>33</v>
      </c>
      <c r="N15" s="35">
        <v>26</v>
      </c>
      <c r="O15" s="47">
        <f t="shared" si="3"/>
        <v>59</v>
      </c>
      <c r="P15" s="34">
        <v>21</v>
      </c>
      <c r="Q15" s="35">
        <v>23</v>
      </c>
      <c r="R15" s="49">
        <f t="shared" si="4"/>
        <v>44</v>
      </c>
      <c r="S15" s="34">
        <v>61</v>
      </c>
      <c r="T15" s="35">
        <v>27</v>
      </c>
      <c r="U15" s="47">
        <f t="shared" si="5"/>
        <v>88</v>
      </c>
      <c r="V15" s="34">
        <v>22</v>
      </c>
      <c r="W15" s="35">
        <v>23</v>
      </c>
      <c r="X15" s="49">
        <f t="shared" si="6"/>
        <v>45</v>
      </c>
      <c r="Y15" s="34">
        <v>65</v>
      </c>
      <c r="Z15" s="35">
        <v>30</v>
      </c>
      <c r="AA15" s="47">
        <f t="shared" si="7"/>
        <v>95</v>
      </c>
      <c r="AB15" s="34">
        <v>20</v>
      </c>
      <c r="AC15" s="35">
        <v>23</v>
      </c>
      <c r="AD15" s="49">
        <f t="shared" si="8"/>
        <v>43</v>
      </c>
      <c r="AE15" s="34">
        <v>72</v>
      </c>
      <c r="AF15" s="35">
        <v>70</v>
      </c>
      <c r="AG15" s="48">
        <f t="shared" si="9"/>
        <v>142</v>
      </c>
      <c r="AH15" s="34">
        <v>23</v>
      </c>
      <c r="AI15" s="35">
        <v>23</v>
      </c>
      <c r="AJ15" s="49">
        <f t="shared" si="10"/>
        <v>46</v>
      </c>
      <c r="AK15" s="40"/>
      <c r="AL15" s="35">
        <v>768</v>
      </c>
      <c r="AM15" s="41">
        <v>85.33</v>
      </c>
      <c r="AN15" s="42" t="s">
        <v>28</v>
      </c>
      <c r="AO15" s="43"/>
      <c r="AP15" s="43"/>
      <c r="AQ15" s="43"/>
      <c r="AR15" s="89"/>
    </row>
    <row r="16" spans="1:44" ht="27" customHeight="1" x14ac:dyDescent="0.25">
      <c r="A16" s="31">
        <v>2205080042</v>
      </c>
      <c r="B16" s="32" t="s">
        <v>42</v>
      </c>
      <c r="C16" s="33">
        <v>192114</v>
      </c>
      <c r="D16" s="34">
        <v>44</v>
      </c>
      <c r="E16" s="35">
        <v>28</v>
      </c>
      <c r="F16" s="36">
        <f t="shared" si="0"/>
        <v>72</v>
      </c>
      <c r="G16" s="34">
        <v>57</v>
      </c>
      <c r="H16" s="35">
        <v>58</v>
      </c>
      <c r="I16" s="47">
        <f t="shared" si="1"/>
        <v>115</v>
      </c>
      <c r="J16" s="34">
        <v>22</v>
      </c>
      <c r="K16" s="35">
        <v>23</v>
      </c>
      <c r="L16" s="48">
        <f t="shared" si="2"/>
        <v>45</v>
      </c>
      <c r="M16" s="34">
        <v>49</v>
      </c>
      <c r="N16" s="35">
        <v>24</v>
      </c>
      <c r="O16" s="47">
        <f t="shared" si="3"/>
        <v>73</v>
      </c>
      <c r="P16" s="34">
        <v>20</v>
      </c>
      <c r="Q16" s="35">
        <v>23</v>
      </c>
      <c r="R16" s="49">
        <f t="shared" si="4"/>
        <v>43</v>
      </c>
      <c r="S16" s="34">
        <v>53</v>
      </c>
      <c r="T16" s="35">
        <v>26</v>
      </c>
      <c r="U16" s="47">
        <f t="shared" si="5"/>
        <v>79</v>
      </c>
      <c r="V16" s="34">
        <v>22</v>
      </c>
      <c r="W16" s="35">
        <v>23</v>
      </c>
      <c r="X16" s="49">
        <f t="shared" si="6"/>
        <v>45</v>
      </c>
      <c r="Y16" s="51">
        <v>52</v>
      </c>
      <c r="Z16" s="35">
        <v>58</v>
      </c>
      <c r="AA16" s="47">
        <f t="shared" si="7"/>
        <v>110</v>
      </c>
      <c r="AB16" s="34">
        <v>18</v>
      </c>
      <c r="AC16" s="35">
        <v>23</v>
      </c>
      <c r="AD16" s="49">
        <f t="shared" si="8"/>
        <v>41</v>
      </c>
      <c r="AE16" s="34">
        <v>67</v>
      </c>
      <c r="AF16" s="35">
        <v>67</v>
      </c>
      <c r="AG16" s="48">
        <f t="shared" si="9"/>
        <v>134</v>
      </c>
      <c r="AH16" s="34">
        <v>23</v>
      </c>
      <c r="AI16" s="35">
        <v>24</v>
      </c>
      <c r="AJ16" s="49">
        <f t="shared" si="10"/>
        <v>47</v>
      </c>
      <c r="AK16" s="40"/>
      <c r="AL16" s="35">
        <v>744</v>
      </c>
      <c r="AM16" s="41">
        <v>82.67</v>
      </c>
      <c r="AN16" s="42" t="s">
        <v>28</v>
      </c>
      <c r="AO16" s="43"/>
      <c r="AP16" s="43"/>
      <c r="AQ16" s="43"/>
      <c r="AR16" s="89"/>
    </row>
    <row r="17" spans="1:44" ht="27" customHeight="1" x14ac:dyDescent="0.25">
      <c r="A17" s="31">
        <v>2205080046</v>
      </c>
      <c r="B17" s="32" t="s">
        <v>43</v>
      </c>
      <c r="C17" s="33">
        <v>192115</v>
      </c>
      <c r="D17" s="34">
        <v>45</v>
      </c>
      <c r="E17" s="35">
        <v>26</v>
      </c>
      <c r="F17" s="36">
        <f t="shared" si="0"/>
        <v>71</v>
      </c>
      <c r="G17" s="34">
        <v>46</v>
      </c>
      <c r="H17" s="35">
        <v>21</v>
      </c>
      <c r="I17" s="47">
        <f t="shared" si="1"/>
        <v>67</v>
      </c>
      <c r="J17" s="34">
        <v>22</v>
      </c>
      <c r="K17" s="35">
        <v>22</v>
      </c>
      <c r="L17" s="48">
        <f t="shared" si="2"/>
        <v>44</v>
      </c>
      <c r="M17" s="34">
        <v>41</v>
      </c>
      <c r="N17" s="35">
        <v>27</v>
      </c>
      <c r="O17" s="47">
        <f t="shared" si="3"/>
        <v>68</v>
      </c>
      <c r="P17" s="34">
        <v>20</v>
      </c>
      <c r="Q17" s="35">
        <v>22</v>
      </c>
      <c r="R17" s="49">
        <f t="shared" si="4"/>
        <v>42</v>
      </c>
      <c r="S17" s="34">
        <v>46</v>
      </c>
      <c r="T17" s="35">
        <v>24</v>
      </c>
      <c r="U17" s="47">
        <f t="shared" si="5"/>
        <v>70</v>
      </c>
      <c r="V17" s="34">
        <v>21</v>
      </c>
      <c r="W17" s="35">
        <v>23</v>
      </c>
      <c r="X17" s="49">
        <f t="shared" si="6"/>
        <v>44</v>
      </c>
      <c r="Y17" s="34">
        <v>50</v>
      </c>
      <c r="Z17" s="35">
        <v>23</v>
      </c>
      <c r="AA17" s="47">
        <f t="shared" si="7"/>
        <v>73</v>
      </c>
      <c r="AB17" s="34">
        <v>18</v>
      </c>
      <c r="AC17" s="35">
        <v>23</v>
      </c>
      <c r="AD17" s="49">
        <f t="shared" si="8"/>
        <v>41</v>
      </c>
      <c r="AE17" s="34">
        <v>72</v>
      </c>
      <c r="AF17" s="35">
        <v>68</v>
      </c>
      <c r="AG17" s="48">
        <f t="shared" si="9"/>
        <v>140</v>
      </c>
      <c r="AH17" s="34">
        <v>23</v>
      </c>
      <c r="AI17" s="35">
        <v>23</v>
      </c>
      <c r="AJ17" s="49">
        <f t="shared" si="10"/>
        <v>46</v>
      </c>
      <c r="AK17" s="40"/>
      <c r="AL17" s="35">
        <v>706</v>
      </c>
      <c r="AM17" s="41">
        <v>78.44</v>
      </c>
      <c r="AN17" s="42" t="s">
        <v>28</v>
      </c>
      <c r="AO17" s="43"/>
      <c r="AP17" s="43"/>
      <c r="AQ17" s="43"/>
      <c r="AR17" s="89"/>
    </row>
    <row r="18" spans="1:44" ht="27" customHeight="1" x14ac:dyDescent="0.25">
      <c r="A18" s="31">
        <v>2205080047</v>
      </c>
      <c r="B18" s="32" t="s">
        <v>44</v>
      </c>
      <c r="C18" s="33">
        <v>192116</v>
      </c>
      <c r="D18" s="34">
        <v>39</v>
      </c>
      <c r="E18" s="35">
        <v>28</v>
      </c>
      <c r="F18" s="36">
        <f t="shared" si="0"/>
        <v>67</v>
      </c>
      <c r="G18" s="34">
        <v>64</v>
      </c>
      <c r="H18" s="35">
        <v>30</v>
      </c>
      <c r="I18" s="47">
        <f t="shared" si="1"/>
        <v>94</v>
      </c>
      <c r="J18" s="34">
        <v>23</v>
      </c>
      <c r="K18" s="35">
        <v>23</v>
      </c>
      <c r="L18" s="48">
        <f t="shared" si="2"/>
        <v>46</v>
      </c>
      <c r="M18" s="34">
        <v>41</v>
      </c>
      <c r="N18" s="35">
        <v>25</v>
      </c>
      <c r="O18" s="47">
        <f t="shared" si="3"/>
        <v>66</v>
      </c>
      <c r="P18" s="34">
        <v>17</v>
      </c>
      <c r="Q18" s="35">
        <v>23</v>
      </c>
      <c r="R18" s="49">
        <f t="shared" si="4"/>
        <v>40</v>
      </c>
      <c r="S18" s="34">
        <v>53</v>
      </c>
      <c r="T18" s="35">
        <v>22</v>
      </c>
      <c r="U18" s="47">
        <f t="shared" si="5"/>
        <v>75</v>
      </c>
      <c r="V18" s="34">
        <v>23</v>
      </c>
      <c r="W18" s="35">
        <v>23</v>
      </c>
      <c r="X18" s="49">
        <f t="shared" si="6"/>
        <v>46</v>
      </c>
      <c r="Y18" s="34">
        <v>61</v>
      </c>
      <c r="Z18" s="35">
        <v>28</v>
      </c>
      <c r="AA18" s="47">
        <f t="shared" si="7"/>
        <v>89</v>
      </c>
      <c r="AB18" s="34">
        <v>19</v>
      </c>
      <c r="AC18" s="35">
        <v>23</v>
      </c>
      <c r="AD18" s="49">
        <f t="shared" si="8"/>
        <v>42</v>
      </c>
      <c r="AE18" s="34">
        <v>68</v>
      </c>
      <c r="AF18" s="35">
        <v>68</v>
      </c>
      <c r="AG18" s="48">
        <f t="shared" si="9"/>
        <v>136</v>
      </c>
      <c r="AH18" s="34">
        <v>22</v>
      </c>
      <c r="AI18" s="35">
        <v>22</v>
      </c>
      <c r="AJ18" s="49">
        <f t="shared" si="10"/>
        <v>44</v>
      </c>
      <c r="AK18" s="40"/>
      <c r="AL18" s="35">
        <v>745</v>
      </c>
      <c r="AM18" s="41">
        <v>82.78</v>
      </c>
      <c r="AN18" s="42" t="s">
        <v>28</v>
      </c>
      <c r="AO18" s="43"/>
      <c r="AP18" s="43"/>
      <c r="AQ18" s="43"/>
      <c r="AR18" s="89"/>
    </row>
    <row r="19" spans="1:44" ht="27" customHeight="1" x14ac:dyDescent="0.25">
      <c r="A19" s="31">
        <v>2205080048</v>
      </c>
      <c r="B19" s="32" t="s">
        <v>45</v>
      </c>
      <c r="C19" s="33">
        <v>192117</v>
      </c>
      <c r="D19" s="34">
        <v>28</v>
      </c>
      <c r="E19" s="35">
        <v>26</v>
      </c>
      <c r="F19" s="36">
        <f t="shared" si="0"/>
        <v>54</v>
      </c>
      <c r="G19" s="34">
        <v>36</v>
      </c>
      <c r="H19" s="35">
        <v>21</v>
      </c>
      <c r="I19" s="47">
        <f t="shared" si="1"/>
        <v>57</v>
      </c>
      <c r="J19" s="34">
        <v>21</v>
      </c>
      <c r="K19" s="35">
        <v>21</v>
      </c>
      <c r="L19" s="48">
        <f t="shared" si="2"/>
        <v>42</v>
      </c>
      <c r="M19" s="34">
        <v>39</v>
      </c>
      <c r="N19" s="35">
        <v>25</v>
      </c>
      <c r="O19" s="47">
        <f t="shared" si="3"/>
        <v>64</v>
      </c>
      <c r="P19" s="34">
        <v>17</v>
      </c>
      <c r="Q19" s="35">
        <v>22</v>
      </c>
      <c r="R19" s="49">
        <f t="shared" si="4"/>
        <v>39</v>
      </c>
      <c r="S19" s="34">
        <v>45</v>
      </c>
      <c r="T19" s="35">
        <v>18</v>
      </c>
      <c r="U19" s="47">
        <f t="shared" si="5"/>
        <v>63</v>
      </c>
      <c r="V19" s="34">
        <v>21</v>
      </c>
      <c r="W19" s="35">
        <v>22</v>
      </c>
      <c r="X19" s="49">
        <f t="shared" si="6"/>
        <v>43</v>
      </c>
      <c r="Y19" s="34">
        <v>41</v>
      </c>
      <c r="Z19" s="35">
        <v>19</v>
      </c>
      <c r="AA19" s="47">
        <f t="shared" si="7"/>
        <v>60</v>
      </c>
      <c r="AB19" s="34">
        <v>15</v>
      </c>
      <c r="AC19" s="35">
        <v>22</v>
      </c>
      <c r="AD19" s="49">
        <f t="shared" si="8"/>
        <v>37</v>
      </c>
      <c r="AE19" s="34">
        <v>68</v>
      </c>
      <c r="AF19" s="35">
        <v>67</v>
      </c>
      <c r="AG19" s="48">
        <f t="shared" si="9"/>
        <v>135</v>
      </c>
      <c r="AH19" s="34">
        <v>22</v>
      </c>
      <c r="AI19" s="35">
        <v>21</v>
      </c>
      <c r="AJ19" s="49">
        <f t="shared" si="10"/>
        <v>43</v>
      </c>
      <c r="AK19" s="40"/>
      <c r="AL19" s="35">
        <v>637</v>
      </c>
      <c r="AM19" s="41">
        <v>70.78</v>
      </c>
      <c r="AN19" s="42" t="s">
        <v>46</v>
      </c>
      <c r="AO19" s="43"/>
      <c r="AP19" s="43"/>
      <c r="AQ19" s="43"/>
      <c r="AR19" s="89"/>
    </row>
    <row r="20" spans="1:44" ht="27" customHeight="1" x14ac:dyDescent="0.25">
      <c r="A20" s="31">
        <v>2205080049</v>
      </c>
      <c r="B20" s="32" t="s">
        <v>47</v>
      </c>
      <c r="C20" s="33">
        <v>192118</v>
      </c>
      <c r="D20" s="34">
        <v>63</v>
      </c>
      <c r="E20" s="35">
        <v>28</v>
      </c>
      <c r="F20" s="36">
        <f t="shared" si="0"/>
        <v>91</v>
      </c>
      <c r="G20" s="34">
        <v>59</v>
      </c>
      <c r="H20" s="35">
        <v>30</v>
      </c>
      <c r="I20" s="47">
        <f t="shared" si="1"/>
        <v>89</v>
      </c>
      <c r="J20" s="34">
        <v>23</v>
      </c>
      <c r="K20" s="35">
        <v>23</v>
      </c>
      <c r="L20" s="48">
        <f t="shared" si="2"/>
        <v>46</v>
      </c>
      <c r="M20" s="34">
        <v>59</v>
      </c>
      <c r="N20" s="35">
        <v>29</v>
      </c>
      <c r="O20" s="47">
        <f t="shared" si="3"/>
        <v>88</v>
      </c>
      <c r="P20" s="34">
        <v>21</v>
      </c>
      <c r="Q20" s="35">
        <v>22</v>
      </c>
      <c r="R20" s="49">
        <f t="shared" si="4"/>
        <v>43</v>
      </c>
      <c r="S20" s="34">
        <v>54</v>
      </c>
      <c r="T20" s="35">
        <v>28</v>
      </c>
      <c r="U20" s="47">
        <f t="shared" si="5"/>
        <v>82</v>
      </c>
      <c r="V20" s="34">
        <v>22</v>
      </c>
      <c r="W20" s="35">
        <v>23</v>
      </c>
      <c r="X20" s="49">
        <f t="shared" si="6"/>
        <v>45</v>
      </c>
      <c r="Y20" s="34">
        <v>64</v>
      </c>
      <c r="Z20" s="35">
        <v>30</v>
      </c>
      <c r="AA20" s="47">
        <f t="shared" si="7"/>
        <v>94</v>
      </c>
      <c r="AB20" s="34">
        <v>23</v>
      </c>
      <c r="AC20" s="35">
        <v>23</v>
      </c>
      <c r="AD20" s="49">
        <f t="shared" si="8"/>
        <v>46</v>
      </c>
      <c r="AE20" s="34">
        <v>70</v>
      </c>
      <c r="AF20" s="35">
        <v>73</v>
      </c>
      <c r="AG20" s="48">
        <f t="shared" si="9"/>
        <v>143</v>
      </c>
      <c r="AH20" s="34">
        <v>24</v>
      </c>
      <c r="AI20" s="35">
        <v>23</v>
      </c>
      <c r="AJ20" s="49">
        <f t="shared" si="10"/>
        <v>47</v>
      </c>
      <c r="AK20" s="40"/>
      <c r="AL20" s="35">
        <v>814</v>
      </c>
      <c r="AM20" s="41">
        <v>90.44</v>
      </c>
      <c r="AN20" s="42" t="s">
        <v>28</v>
      </c>
      <c r="AO20" s="43"/>
      <c r="AP20" s="43"/>
      <c r="AQ20" s="43"/>
      <c r="AR20" s="89"/>
    </row>
    <row r="21" spans="1:44" ht="27" customHeight="1" x14ac:dyDescent="0.25">
      <c r="A21" s="31">
        <v>2205080050</v>
      </c>
      <c r="B21" s="32" t="s">
        <v>48</v>
      </c>
      <c r="C21" s="33">
        <v>192119</v>
      </c>
      <c r="D21" s="34">
        <v>46</v>
      </c>
      <c r="E21" s="35">
        <v>27</v>
      </c>
      <c r="F21" s="36">
        <f t="shared" si="0"/>
        <v>73</v>
      </c>
      <c r="G21" s="34">
        <v>46</v>
      </c>
      <c r="H21" s="35">
        <v>28</v>
      </c>
      <c r="I21" s="47">
        <f t="shared" si="1"/>
        <v>74</v>
      </c>
      <c r="J21" s="34">
        <v>22</v>
      </c>
      <c r="K21" s="35">
        <v>22</v>
      </c>
      <c r="L21" s="48">
        <f t="shared" si="2"/>
        <v>44</v>
      </c>
      <c r="M21" s="34">
        <v>37</v>
      </c>
      <c r="N21" s="35">
        <v>23</v>
      </c>
      <c r="O21" s="47">
        <f t="shared" si="3"/>
        <v>60</v>
      </c>
      <c r="P21" s="34">
        <v>17</v>
      </c>
      <c r="Q21" s="35">
        <v>22</v>
      </c>
      <c r="R21" s="49">
        <f t="shared" si="4"/>
        <v>39</v>
      </c>
      <c r="S21" s="34">
        <v>37</v>
      </c>
      <c r="T21" s="35">
        <v>20</v>
      </c>
      <c r="U21" s="47">
        <f t="shared" si="5"/>
        <v>57</v>
      </c>
      <c r="V21" s="34">
        <v>22</v>
      </c>
      <c r="W21" s="35">
        <v>23</v>
      </c>
      <c r="X21" s="49">
        <f t="shared" si="6"/>
        <v>45</v>
      </c>
      <c r="Y21" s="34">
        <v>43</v>
      </c>
      <c r="Z21" s="35">
        <v>23</v>
      </c>
      <c r="AA21" s="47">
        <f t="shared" si="7"/>
        <v>66</v>
      </c>
      <c r="AB21" s="34">
        <v>17</v>
      </c>
      <c r="AC21" s="35">
        <v>23</v>
      </c>
      <c r="AD21" s="49">
        <f t="shared" si="8"/>
        <v>40</v>
      </c>
      <c r="AE21" s="34">
        <v>67</v>
      </c>
      <c r="AF21" s="35">
        <v>68</v>
      </c>
      <c r="AG21" s="48">
        <f t="shared" si="9"/>
        <v>135</v>
      </c>
      <c r="AH21" s="34">
        <v>22</v>
      </c>
      <c r="AI21" s="35">
        <v>22</v>
      </c>
      <c r="AJ21" s="49">
        <f t="shared" si="10"/>
        <v>44</v>
      </c>
      <c r="AK21" s="40"/>
      <c r="AL21" s="35">
        <v>677</v>
      </c>
      <c r="AM21" s="41">
        <v>75.22</v>
      </c>
      <c r="AN21" s="42" t="s">
        <v>28</v>
      </c>
      <c r="AO21" s="43"/>
      <c r="AP21" s="43"/>
      <c r="AQ21" s="43"/>
      <c r="AR21" s="89"/>
    </row>
    <row r="22" spans="1:44" ht="27" customHeight="1" x14ac:dyDescent="0.25">
      <c r="A22" s="31">
        <v>2205080052</v>
      </c>
      <c r="B22" s="32" t="s">
        <v>49</v>
      </c>
      <c r="C22" s="33">
        <v>192120</v>
      </c>
      <c r="D22" s="34">
        <v>44</v>
      </c>
      <c r="E22" s="35">
        <v>28</v>
      </c>
      <c r="F22" s="36">
        <f t="shared" si="0"/>
        <v>72</v>
      </c>
      <c r="G22" s="34">
        <v>50</v>
      </c>
      <c r="H22" s="35">
        <v>24</v>
      </c>
      <c r="I22" s="47">
        <f t="shared" si="1"/>
        <v>74</v>
      </c>
      <c r="J22" s="34">
        <v>20</v>
      </c>
      <c r="K22" s="35">
        <v>18</v>
      </c>
      <c r="L22" s="48">
        <f t="shared" si="2"/>
        <v>38</v>
      </c>
      <c r="M22" s="34">
        <v>38</v>
      </c>
      <c r="N22" s="35">
        <v>23</v>
      </c>
      <c r="O22" s="47">
        <f t="shared" si="3"/>
        <v>61</v>
      </c>
      <c r="P22" s="34">
        <v>19</v>
      </c>
      <c r="Q22" s="35">
        <v>20</v>
      </c>
      <c r="R22" s="49">
        <f t="shared" si="4"/>
        <v>39</v>
      </c>
      <c r="S22" s="34">
        <v>57</v>
      </c>
      <c r="T22" s="35">
        <v>25</v>
      </c>
      <c r="U22" s="47">
        <f t="shared" si="5"/>
        <v>82</v>
      </c>
      <c r="V22" s="34">
        <v>20</v>
      </c>
      <c r="W22" s="35">
        <v>20</v>
      </c>
      <c r="X22" s="49">
        <f t="shared" si="6"/>
        <v>40</v>
      </c>
      <c r="Y22" s="34">
        <v>53</v>
      </c>
      <c r="Z22" s="35">
        <v>22</v>
      </c>
      <c r="AA22" s="47">
        <f t="shared" si="7"/>
        <v>75</v>
      </c>
      <c r="AB22" s="34">
        <v>15</v>
      </c>
      <c r="AC22" s="35">
        <v>21</v>
      </c>
      <c r="AD22" s="49">
        <f t="shared" si="8"/>
        <v>36</v>
      </c>
      <c r="AE22" s="34">
        <v>69</v>
      </c>
      <c r="AF22" s="35">
        <v>68</v>
      </c>
      <c r="AG22" s="48">
        <f t="shared" si="9"/>
        <v>137</v>
      </c>
      <c r="AH22" s="34">
        <v>20</v>
      </c>
      <c r="AI22" s="35">
        <v>20</v>
      </c>
      <c r="AJ22" s="49">
        <f t="shared" si="10"/>
        <v>40</v>
      </c>
      <c r="AK22" s="40"/>
      <c r="AL22" s="35">
        <v>694</v>
      </c>
      <c r="AM22" s="41">
        <v>77.11</v>
      </c>
      <c r="AN22" s="42" t="s">
        <v>28</v>
      </c>
      <c r="AO22" s="43"/>
      <c r="AP22" s="43"/>
      <c r="AQ22" s="43"/>
      <c r="AR22" s="89"/>
    </row>
    <row r="23" spans="1:44" ht="27" customHeight="1" x14ac:dyDescent="0.25">
      <c r="A23" s="31">
        <v>2205080053</v>
      </c>
      <c r="B23" s="32" t="s">
        <v>50</v>
      </c>
      <c r="C23" s="33">
        <v>192121</v>
      </c>
      <c r="D23" s="34">
        <v>61</v>
      </c>
      <c r="E23" s="35">
        <v>30</v>
      </c>
      <c r="F23" s="36">
        <f t="shared" si="0"/>
        <v>91</v>
      </c>
      <c r="G23" s="34">
        <v>69</v>
      </c>
      <c r="H23" s="35">
        <v>30</v>
      </c>
      <c r="I23" s="47">
        <f t="shared" si="1"/>
        <v>99</v>
      </c>
      <c r="J23" s="34">
        <v>24</v>
      </c>
      <c r="K23" s="35">
        <v>24</v>
      </c>
      <c r="L23" s="48">
        <f t="shared" si="2"/>
        <v>48</v>
      </c>
      <c r="M23" s="34">
        <v>62</v>
      </c>
      <c r="N23" s="35">
        <v>29</v>
      </c>
      <c r="O23" s="47">
        <f t="shared" si="3"/>
        <v>91</v>
      </c>
      <c r="P23" s="34">
        <v>23</v>
      </c>
      <c r="Q23" s="35">
        <v>24</v>
      </c>
      <c r="R23" s="49">
        <f t="shared" si="4"/>
        <v>47</v>
      </c>
      <c r="S23" s="34">
        <v>67</v>
      </c>
      <c r="T23" s="35">
        <v>30</v>
      </c>
      <c r="U23" s="47">
        <f t="shared" si="5"/>
        <v>97</v>
      </c>
      <c r="V23" s="34">
        <v>24</v>
      </c>
      <c r="W23" s="35">
        <v>24</v>
      </c>
      <c r="X23" s="49">
        <f t="shared" si="6"/>
        <v>48</v>
      </c>
      <c r="Y23" s="34">
        <v>69</v>
      </c>
      <c r="Z23" s="35">
        <v>30</v>
      </c>
      <c r="AA23" s="47">
        <f t="shared" si="7"/>
        <v>99</v>
      </c>
      <c r="AB23" s="34">
        <v>22</v>
      </c>
      <c r="AC23" s="35">
        <v>24</v>
      </c>
      <c r="AD23" s="49">
        <f t="shared" si="8"/>
        <v>46</v>
      </c>
      <c r="AE23" s="34">
        <v>73</v>
      </c>
      <c r="AF23" s="35">
        <v>74</v>
      </c>
      <c r="AG23" s="48">
        <f t="shared" si="9"/>
        <v>147</v>
      </c>
      <c r="AH23" s="34">
        <v>24</v>
      </c>
      <c r="AI23" s="35">
        <v>24</v>
      </c>
      <c r="AJ23" s="49">
        <f t="shared" si="10"/>
        <v>48</v>
      </c>
      <c r="AK23" s="40"/>
      <c r="AL23" s="35">
        <v>861</v>
      </c>
      <c r="AM23" s="41">
        <v>95.67</v>
      </c>
      <c r="AN23" s="42" t="s">
        <v>28</v>
      </c>
      <c r="AO23" s="43"/>
      <c r="AP23" s="43"/>
      <c r="AQ23" s="43"/>
      <c r="AR23" s="89"/>
    </row>
    <row r="24" spans="1:44" ht="27" customHeight="1" x14ac:dyDescent="0.25">
      <c r="A24" s="31">
        <v>2205080054</v>
      </c>
      <c r="B24" s="32" t="s">
        <v>51</v>
      </c>
      <c r="C24" s="33">
        <v>192122</v>
      </c>
      <c r="D24" s="34">
        <v>62</v>
      </c>
      <c r="E24" s="35">
        <v>29</v>
      </c>
      <c r="F24" s="36">
        <f t="shared" si="0"/>
        <v>91</v>
      </c>
      <c r="G24" s="34">
        <v>67</v>
      </c>
      <c r="H24" s="35">
        <v>30</v>
      </c>
      <c r="I24" s="47">
        <f t="shared" si="1"/>
        <v>97</v>
      </c>
      <c r="J24" s="34">
        <v>24</v>
      </c>
      <c r="K24" s="35">
        <v>23</v>
      </c>
      <c r="L24" s="48">
        <f t="shared" si="2"/>
        <v>47</v>
      </c>
      <c r="M24" s="34">
        <v>56</v>
      </c>
      <c r="N24" s="35">
        <v>26</v>
      </c>
      <c r="O24" s="47">
        <f t="shared" si="3"/>
        <v>82</v>
      </c>
      <c r="P24" s="34">
        <v>22</v>
      </c>
      <c r="Q24" s="35">
        <v>23</v>
      </c>
      <c r="R24" s="49">
        <f t="shared" si="4"/>
        <v>45</v>
      </c>
      <c r="S24" s="34">
        <v>61</v>
      </c>
      <c r="T24" s="35">
        <v>28</v>
      </c>
      <c r="U24" s="47">
        <f t="shared" si="5"/>
        <v>89</v>
      </c>
      <c r="V24" s="34">
        <v>24</v>
      </c>
      <c r="W24" s="35">
        <v>23</v>
      </c>
      <c r="X24" s="49">
        <f t="shared" si="6"/>
        <v>47</v>
      </c>
      <c r="Y24" s="34">
        <v>68</v>
      </c>
      <c r="Z24" s="35">
        <v>30</v>
      </c>
      <c r="AA24" s="47">
        <f t="shared" si="7"/>
        <v>98</v>
      </c>
      <c r="AB24" s="34">
        <v>23</v>
      </c>
      <c r="AC24" s="35">
        <v>24</v>
      </c>
      <c r="AD24" s="49">
        <f t="shared" si="8"/>
        <v>47</v>
      </c>
      <c r="AE24" s="34">
        <v>74</v>
      </c>
      <c r="AF24" s="35">
        <v>73</v>
      </c>
      <c r="AG24" s="48">
        <f t="shared" si="9"/>
        <v>147</v>
      </c>
      <c r="AH24" s="34">
        <v>23</v>
      </c>
      <c r="AI24" s="35">
        <v>24</v>
      </c>
      <c r="AJ24" s="49">
        <f t="shared" si="10"/>
        <v>47</v>
      </c>
      <c r="AK24" s="40"/>
      <c r="AL24" s="35">
        <v>837</v>
      </c>
      <c r="AM24" s="41">
        <v>93</v>
      </c>
      <c r="AN24" s="42" t="s">
        <v>28</v>
      </c>
      <c r="AO24" s="43"/>
      <c r="AP24" s="43"/>
      <c r="AQ24" s="43"/>
      <c r="AR24" s="89"/>
    </row>
    <row r="25" spans="1:44" ht="27" customHeight="1" x14ac:dyDescent="0.25">
      <c r="A25" s="31">
        <v>2205080055</v>
      </c>
      <c r="B25" s="32" t="s">
        <v>52</v>
      </c>
      <c r="C25" s="33">
        <v>192123</v>
      </c>
      <c r="D25" s="34">
        <v>42</v>
      </c>
      <c r="E25" s="35">
        <v>26</v>
      </c>
      <c r="F25" s="36">
        <f t="shared" si="0"/>
        <v>68</v>
      </c>
      <c r="G25" s="34">
        <v>43</v>
      </c>
      <c r="H25" s="35">
        <v>21</v>
      </c>
      <c r="I25" s="47">
        <f t="shared" si="1"/>
        <v>64</v>
      </c>
      <c r="J25" s="34">
        <v>20</v>
      </c>
      <c r="K25" s="35">
        <v>21</v>
      </c>
      <c r="L25" s="48">
        <f t="shared" si="2"/>
        <v>41</v>
      </c>
      <c r="M25" s="34">
        <v>40</v>
      </c>
      <c r="N25" s="35">
        <v>23</v>
      </c>
      <c r="O25" s="47">
        <f t="shared" si="3"/>
        <v>63</v>
      </c>
      <c r="P25" s="34">
        <v>12</v>
      </c>
      <c r="Q25" s="35">
        <v>21</v>
      </c>
      <c r="R25" s="49">
        <f t="shared" si="4"/>
        <v>33</v>
      </c>
      <c r="S25" s="34">
        <v>34</v>
      </c>
      <c r="T25" s="35">
        <v>18</v>
      </c>
      <c r="U25" s="47">
        <f t="shared" si="5"/>
        <v>52</v>
      </c>
      <c r="V25" s="34">
        <v>19</v>
      </c>
      <c r="W25" s="35">
        <v>21</v>
      </c>
      <c r="X25" s="49">
        <f t="shared" si="6"/>
        <v>40</v>
      </c>
      <c r="Y25" s="34">
        <v>54</v>
      </c>
      <c r="Z25" s="35">
        <v>13</v>
      </c>
      <c r="AA25" s="47">
        <f t="shared" si="7"/>
        <v>67</v>
      </c>
      <c r="AB25" s="34">
        <v>14</v>
      </c>
      <c r="AC25" s="35">
        <v>21</v>
      </c>
      <c r="AD25" s="49">
        <f t="shared" si="8"/>
        <v>35</v>
      </c>
      <c r="AE25" s="34">
        <v>60</v>
      </c>
      <c r="AF25" s="35">
        <v>61</v>
      </c>
      <c r="AG25" s="48">
        <f t="shared" si="9"/>
        <v>121</v>
      </c>
      <c r="AH25" s="34">
        <v>20</v>
      </c>
      <c r="AI25" s="35">
        <v>19</v>
      </c>
      <c r="AJ25" s="49">
        <f t="shared" si="10"/>
        <v>39</v>
      </c>
      <c r="AK25" s="40"/>
      <c r="AL25" s="35">
        <v>623</v>
      </c>
      <c r="AM25" s="41">
        <v>69.22</v>
      </c>
      <c r="AN25" s="42" t="s">
        <v>46</v>
      </c>
      <c r="AO25" s="43"/>
      <c r="AP25" s="43"/>
      <c r="AQ25" s="43"/>
      <c r="AR25" s="89"/>
    </row>
    <row r="26" spans="1:44" ht="27" customHeight="1" x14ac:dyDescent="0.25">
      <c r="A26" s="31">
        <v>2205080056</v>
      </c>
      <c r="B26" s="32" t="s">
        <v>53</v>
      </c>
      <c r="C26" s="33">
        <v>192124</v>
      </c>
      <c r="D26" s="34" t="s">
        <v>54</v>
      </c>
      <c r="E26" s="35">
        <v>23</v>
      </c>
      <c r="F26" s="37" t="s">
        <v>55</v>
      </c>
      <c r="G26" s="34" t="s">
        <v>56</v>
      </c>
      <c r="H26" s="35">
        <v>12</v>
      </c>
      <c r="I26" s="37" t="s">
        <v>57</v>
      </c>
      <c r="J26" s="34">
        <v>18</v>
      </c>
      <c r="K26" s="35">
        <v>20</v>
      </c>
      <c r="L26" s="48">
        <f t="shared" si="2"/>
        <v>38</v>
      </c>
      <c r="M26" s="34" t="s">
        <v>58</v>
      </c>
      <c r="N26" s="35">
        <v>21</v>
      </c>
      <c r="O26" s="37" t="s">
        <v>59</v>
      </c>
      <c r="P26" s="34">
        <v>12</v>
      </c>
      <c r="Q26" s="35">
        <v>20</v>
      </c>
      <c r="R26" s="49">
        <f t="shared" si="4"/>
        <v>32</v>
      </c>
      <c r="S26" s="34" t="s">
        <v>60</v>
      </c>
      <c r="T26" s="35">
        <v>13</v>
      </c>
      <c r="U26" s="37" t="s">
        <v>61</v>
      </c>
      <c r="V26" s="34">
        <v>18</v>
      </c>
      <c r="W26" s="35">
        <v>21</v>
      </c>
      <c r="X26" s="49">
        <f t="shared" si="6"/>
        <v>39</v>
      </c>
      <c r="Y26" s="34">
        <v>33</v>
      </c>
      <c r="Z26" s="35">
        <v>16</v>
      </c>
      <c r="AA26" s="47">
        <f t="shared" si="7"/>
        <v>49</v>
      </c>
      <c r="AB26" s="34">
        <v>11</v>
      </c>
      <c r="AC26" s="35">
        <v>22</v>
      </c>
      <c r="AD26" s="49">
        <f t="shared" si="8"/>
        <v>33</v>
      </c>
      <c r="AE26" s="34">
        <v>65</v>
      </c>
      <c r="AF26" s="35">
        <v>65</v>
      </c>
      <c r="AG26" s="48">
        <f t="shared" si="9"/>
        <v>130</v>
      </c>
      <c r="AH26" s="34">
        <v>18</v>
      </c>
      <c r="AI26" s="35">
        <v>18</v>
      </c>
      <c r="AJ26" s="49">
        <f t="shared" si="10"/>
        <v>36</v>
      </c>
      <c r="AK26" s="45">
        <v>4</v>
      </c>
      <c r="AL26" s="35">
        <v>491</v>
      </c>
      <c r="AM26" s="52"/>
      <c r="AN26" s="42" t="s">
        <v>62</v>
      </c>
      <c r="AO26" s="43"/>
      <c r="AP26" s="43"/>
      <c r="AQ26" s="43"/>
      <c r="AR26" s="89"/>
    </row>
    <row r="27" spans="1:44" ht="27" customHeight="1" x14ac:dyDescent="0.25">
      <c r="A27" s="31">
        <v>2205080057</v>
      </c>
      <c r="B27" s="32" t="s">
        <v>63</v>
      </c>
      <c r="C27" s="33">
        <v>192125</v>
      </c>
      <c r="D27" s="34">
        <v>48</v>
      </c>
      <c r="E27" s="35">
        <v>28</v>
      </c>
      <c r="F27" s="47">
        <f t="shared" ref="F27:F81" si="11">SUM(D27,E27)</f>
        <v>76</v>
      </c>
      <c r="G27" s="34">
        <v>51</v>
      </c>
      <c r="H27" s="35">
        <v>28</v>
      </c>
      <c r="I27" s="47">
        <f t="shared" ref="I27:I29" si="12">SUM(G27,H27)</f>
        <v>79</v>
      </c>
      <c r="J27" s="34">
        <v>23</v>
      </c>
      <c r="K27" s="35">
        <v>23</v>
      </c>
      <c r="L27" s="48">
        <f t="shared" si="2"/>
        <v>46</v>
      </c>
      <c r="M27" s="34">
        <v>30</v>
      </c>
      <c r="N27" s="35">
        <v>27</v>
      </c>
      <c r="O27" s="47">
        <f t="shared" ref="O27:O31" si="13">SUM(M27,N27)</f>
        <v>57</v>
      </c>
      <c r="P27" s="34">
        <v>17</v>
      </c>
      <c r="Q27" s="35">
        <v>23</v>
      </c>
      <c r="R27" s="49">
        <f t="shared" si="4"/>
        <v>40</v>
      </c>
      <c r="S27" s="34">
        <v>55</v>
      </c>
      <c r="T27" s="35">
        <v>28</v>
      </c>
      <c r="U27" s="47">
        <f t="shared" ref="U27:U81" si="14">SUM(S27,T27)</f>
        <v>83</v>
      </c>
      <c r="V27" s="34">
        <v>23</v>
      </c>
      <c r="W27" s="35">
        <v>23</v>
      </c>
      <c r="X27" s="49">
        <f t="shared" si="6"/>
        <v>46</v>
      </c>
      <c r="Y27" s="34">
        <v>65</v>
      </c>
      <c r="Z27" s="35">
        <v>27</v>
      </c>
      <c r="AA27" s="47">
        <f t="shared" si="7"/>
        <v>92</v>
      </c>
      <c r="AB27" s="34">
        <v>19</v>
      </c>
      <c r="AC27" s="35">
        <v>23</v>
      </c>
      <c r="AD27" s="49">
        <f t="shared" si="8"/>
        <v>42</v>
      </c>
      <c r="AE27" s="34">
        <v>70</v>
      </c>
      <c r="AF27" s="35">
        <v>67</v>
      </c>
      <c r="AG27" s="48">
        <f t="shared" si="9"/>
        <v>137</v>
      </c>
      <c r="AH27" s="34">
        <v>23</v>
      </c>
      <c r="AI27" s="35">
        <v>23</v>
      </c>
      <c r="AJ27" s="49">
        <f t="shared" si="10"/>
        <v>46</v>
      </c>
      <c r="AK27" s="40"/>
      <c r="AL27" s="35">
        <v>744</v>
      </c>
      <c r="AM27" s="41">
        <v>82.67</v>
      </c>
      <c r="AN27" s="42" t="s">
        <v>28</v>
      </c>
      <c r="AO27" s="43"/>
      <c r="AP27" s="43"/>
      <c r="AQ27" s="43"/>
      <c r="AR27" s="89"/>
    </row>
    <row r="28" spans="1:44" ht="27" customHeight="1" x14ac:dyDescent="0.25">
      <c r="A28" s="31">
        <v>2205080058</v>
      </c>
      <c r="B28" s="32" t="s">
        <v>64</v>
      </c>
      <c r="C28" s="33">
        <v>192126</v>
      </c>
      <c r="D28" s="34">
        <v>49</v>
      </c>
      <c r="E28" s="35">
        <v>28</v>
      </c>
      <c r="F28" s="47">
        <f t="shared" si="11"/>
        <v>77</v>
      </c>
      <c r="G28" s="34">
        <v>42</v>
      </c>
      <c r="H28" s="35">
        <v>25</v>
      </c>
      <c r="I28" s="47">
        <f t="shared" si="12"/>
        <v>67</v>
      </c>
      <c r="J28" s="34">
        <v>23</v>
      </c>
      <c r="K28" s="35">
        <v>22</v>
      </c>
      <c r="L28" s="48">
        <f t="shared" si="2"/>
        <v>45</v>
      </c>
      <c r="M28" s="34">
        <v>47</v>
      </c>
      <c r="N28" s="35">
        <v>25</v>
      </c>
      <c r="O28" s="47">
        <f t="shared" si="13"/>
        <v>72</v>
      </c>
      <c r="P28" s="34">
        <v>20</v>
      </c>
      <c r="Q28" s="35">
        <v>22</v>
      </c>
      <c r="R28" s="49">
        <f t="shared" si="4"/>
        <v>42</v>
      </c>
      <c r="S28" s="34">
        <v>50</v>
      </c>
      <c r="T28" s="35">
        <v>25</v>
      </c>
      <c r="U28" s="47">
        <f t="shared" si="14"/>
        <v>75</v>
      </c>
      <c r="V28" s="34">
        <v>23</v>
      </c>
      <c r="W28" s="35">
        <v>23</v>
      </c>
      <c r="X28" s="49">
        <f t="shared" si="6"/>
        <v>46</v>
      </c>
      <c r="Y28" s="34">
        <v>60</v>
      </c>
      <c r="Z28" s="35">
        <v>26</v>
      </c>
      <c r="AA28" s="47">
        <f t="shared" si="7"/>
        <v>86</v>
      </c>
      <c r="AB28" s="34">
        <v>21</v>
      </c>
      <c r="AC28" s="35">
        <v>24</v>
      </c>
      <c r="AD28" s="49">
        <f t="shared" si="8"/>
        <v>45</v>
      </c>
      <c r="AE28" s="34">
        <v>74</v>
      </c>
      <c r="AF28" s="35">
        <v>70</v>
      </c>
      <c r="AG28" s="48">
        <f t="shared" si="9"/>
        <v>144</v>
      </c>
      <c r="AH28" s="34">
        <v>23</v>
      </c>
      <c r="AI28" s="35">
        <v>23</v>
      </c>
      <c r="AJ28" s="49">
        <f t="shared" si="10"/>
        <v>46</v>
      </c>
      <c r="AK28" s="40"/>
      <c r="AL28" s="35">
        <v>745</v>
      </c>
      <c r="AM28" s="41">
        <v>82.78</v>
      </c>
      <c r="AN28" s="42" t="s">
        <v>28</v>
      </c>
      <c r="AO28" s="43"/>
      <c r="AP28" s="43"/>
      <c r="AQ28" s="43"/>
      <c r="AR28" s="89"/>
    </row>
    <row r="29" spans="1:44" ht="27" customHeight="1" x14ac:dyDescent="0.25">
      <c r="A29" s="31">
        <v>2205080059</v>
      </c>
      <c r="B29" s="32" t="s">
        <v>65</v>
      </c>
      <c r="C29" s="33">
        <v>192127</v>
      </c>
      <c r="D29" s="34">
        <v>63</v>
      </c>
      <c r="E29" s="35">
        <v>30</v>
      </c>
      <c r="F29" s="47">
        <f t="shared" si="11"/>
        <v>93</v>
      </c>
      <c r="G29" s="34">
        <v>65</v>
      </c>
      <c r="H29" s="35">
        <v>30</v>
      </c>
      <c r="I29" s="47">
        <f t="shared" si="12"/>
        <v>95</v>
      </c>
      <c r="J29" s="34">
        <v>24</v>
      </c>
      <c r="K29" s="35">
        <v>24</v>
      </c>
      <c r="L29" s="48">
        <f t="shared" si="2"/>
        <v>48</v>
      </c>
      <c r="M29" s="34">
        <v>51</v>
      </c>
      <c r="N29" s="35">
        <v>29</v>
      </c>
      <c r="O29" s="47">
        <f t="shared" si="13"/>
        <v>80</v>
      </c>
      <c r="P29" s="34">
        <v>23</v>
      </c>
      <c r="Q29" s="35">
        <v>24</v>
      </c>
      <c r="R29" s="49">
        <f t="shared" si="4"/>
        <v>47</v>
      </c>
      <c r="S29" s="34">
        <v>64</v>
      </c>
      <c r="T29" s="35">
        <v>30</v>
      </c>
      <c r="U29" s="47">
        <f t="shared" si="14"/>
        <v>94</v>
      </c>
      <c r="V29" s="34">
        <v>24</v>
      </c>
      <c r="W29" s="35">
        <v>24</v>
      </c>
      <c r="X29" s="49">
        <f t="shared" si="6"/>
        <v>48</v>
      </c>
      <c r="Y29" s="34">
        <v>68</v>
      </c>
      <c r="Z29" s="35">
        <v>30</v>
      </c>
      <c r="AA29" s="47">
        <f t="shared" si="7"/>
        <v>98</v>
      </c>
      <c r="AB29" s="34">
        <v>22</v>
      </c>
      <c r="AC29" s="35">
        <v>24</v>
      </c>
      <c r="AD29" s="49">
        <f t="shared" si="8"/>
        <v>46</v>
      </c>
      <c r="AE29" s="34">
        <v>74</v>
      </c>
      <c r="AF29" s="35">
        <v>72</v>
      </c>
      <c r="AG29" s="48">
        <f t="shared" si="9"/>
        <v>146</v>
      </c>
      <c r="AH29" s="34">
        <v>24</v>
      </c>
      <c r="AI29" s="35">
        <v>23</v>
      </c>
      <c r="AJ29" s="49">
        <f t="shared" si="10"/>
        <v>47</v>
      </c>
      <c r="AK29" s="40"/>
      <c r="AL29" s="35">
        <v>842</v>
      </c>
      <c r="AM29" s="41">
        <v>93.56</v>
      </c>
      <c r="AN29" s="42" t="s">
        <v>28</v>
      </c>
      <c r="AO29" s="43"/>
      <c r="AP29" s="43"/>
      <c r="AQ29" s="43"/>
      <c r="AR29" s="89"/>
    </row>
    <row r="30" spans="1:44" ht="27" customHeight="1" x14ac:dyDescent="0.25">
      <c r="A30" s="31">
        <v>2205080060</v>
      </c>
      <c r="B30" s="32" t="s">
        <v>66</v>
      </c>
      <c r="C30" s="33">
        <v>192128</v>
      </c>
      <c r="D30" s="34">
        <v>43</v>
      </c>
      <c r="E30" s="35">
        <v>27</v>
      </c>
      <c r="F30" s="47">
        <f t="shared" si="11"/>
        <v>70</v>
      </c>
      <c r="G30" s="34">
        <v>28</v>
      </c>
      <c r="H30" s="35">
        <v>17</v>
      </c>
      <c r="I30" s="37">
        <v>45</v>
      </c>
      <c r="J30" s="34">
        <v>22</v>
      </c>
      <c r="K30" s="35">
        <v>21</v>
      </c>
      <c r="L30" s="48">
        <f t="shared" si="2"/>
        <v>43</v>
      </c>
      <c r="M30" s="34">
        <v>34</v>
      </c>
      <c r="N30" s="35">
        <v>24</v>
      </c>
      <c r="O30" s="47">
        <f t="shared" si="13"/>
        <v>58</v>
      </c>
      <c r="P30" s="34">
        <v>16</v>
      </c>
      <c r="Q30" s="35">
        <v>22</v>
      </c>
      <c r="R30" s="49">
        <f t="shared" si="4"/>
        <v>38</v>
      </c>
      <c r="S30" s="34">
        <v>45</v>
      </c>
      <c r="T30" s="35">
        <v>23</v>
      </c>
      <c r="U30" s="47">
        <f t="shared" si="14"/>
        <v>68</v>
      </c>
      <c r="V30" s="34">
        <v>21</v>
      </c>
      <c r="W30" s="35">
        <v>22</v>
      </c>
      <c r="X30" s="49">
        <f t="shared" si="6"/>
        <v>43</v>
      </c>
      <c r="Y30" s="34">
        <v>28</v>
      </c>
      <c r="Z30" s="35">
        <v>18</v>
      </c>
      <c r="AA30" s="47">
        <f t="shared" si="7"/>
        <v>46</v>
      </c>
      <c r="AB30" s="34">
        <v>18</v>
      </c>
      <c r="AC30" s="35">
        <v>22</v>
      </c>
      <c r="AD30" s="49">
        <f t="shared" si="8"/>
        <v>40</v>
      </c>
      <c r="AE30" s="34">
        <v>70</v>
      </c>
      <c r="AF30" s="35">
        <v>68</v>
      </c>
      <c r="AG30" s="48">
        <f t="shared" si="9"/>
        <v>138</v>
      </c>
      <c r="AH30" s="34">
        <v>22</v>
      </c>
      <c r="AI30" s="35">
        <v>21</v>
      </c>
      <c r="AJ30" s="49">
        <f t="shared" si="10"/>
        <v>43</v>
      </c>
      <c r="AK30" s="45"/>
      <c r="AL30" s="35">
        <v>632</v>
      </c>
      <c r="AM30" s="52">
        <v>70.22</v>
      </c>
      <c r="AN30" s="42" t="s">
        <v>46</v>
      </c>
      <c r="AO30" s="43"/>
      <c r="AP30" s="43"/>
      <c r="AQ30" s="43"/>
      <c r="AR30" s="89"/>
    </row>
    <row r="31" spans="1:44" ht="27" customHeight="1" x14ac:dyDescent="0.25">
      <c r="A31" s="31">
        <v>2205080061</v>
      </c>
      <c r="B31" s="32" t="s">
        <v>68</v>
      </c>
      <c r="C31" s="33">
        <v>192129</v>
      </c>
      <c r="D31" s="34">
        <v>35</v>
      </c>
      <c r="E31" s="35">
        <v>27</v>
      </c>
      <c r="F31" s="47">
        <f t="shared" si="11"/>
        <v>62</v>
      </c>
      <c r="G31" s="34">
        <v>46</v>
      </c>
      <c r="H31" s="35">
        <v>26</v>
      </c>
      <c r="I31" s="37">
        <v>72</v>
      </c>
      <c r="J31" s="34">
        <v>22</v>
      </c>
      <c r="K31" s="35">
        <v>22</v>
      </c>
      <c r="L31" s="48">
        <f t="shared" si="2"/>
        <v>44</v>
      </c>
      <c r="M31" s="34">
        <v>36</v>
      </c>
      <c r="N31" s="35">
        <v>23</v>
      </c>
      <c r="O31" s="47">
        <f t="shared" si="13"/>
        <v>59</v>
      </c>
      <c r="P31" s="34">
        <v>16</v>
      </c>
      <c r="Q31" s="35">
        <v>23</v>
      </c>
      <c r="R31" s="49">
        <f t="shared" si="4"/>
        <v>39</v>
      </c>
      <c r="S31" s="34">
        <v>48</v>
      </c>
      <c r="T31" s="35">
        <v>21</v>
      </c>
      <c r="U31" s="47">
        <f t="shared" si="14"/>
        <v>69</v>
      </c>
      <c r="V31" s="34">
        <v>21</v>
      </c>
      <c r="W31" s="35">
        <v>23</v>
      </c>
      <c r="X31" s="49">
        <f t="shared" si="6"/>
        <v>44</v>
      </c>
      <c r="Y31" s="34">
        <v>49</v>
      </c>
      <c r="Z31" s="35">
        <v>26</v>
      </c>
      <c r="AA31" s="47">
        <f t="shared" si="7"/>
        <v>75</v>
      </c>
      <c r="AB31" s="34">
        <v>17</v>
      </c>
      <c r="AC31" s="35">
        <v>23</v>
      </c>
      <c r="AD31" s="49">
        <f t="shared" si="8"/>
        <v>40</v>
      </c>
      <c r="AE31" s="34">
        <v>67</v>
      </c>
      <c r="AF31" s="35">
        <v>66</v>
      </c>
      <c r="AG31" s="48">
        <f t="shared" si="9"/>
        <v>133</v>
      </c>
      <c r="AH31" s="34">
        <v>23</v>
      </c>
      <c r="AI31" s="35">
        <v>22</v>
      </c>
      <c r="AJ31" s="49">
        <f t="shared" si="10"/>
        <v>45</v>
      </c>
      <c r="AK31" s="40"/>
      <c r="AL31" s="35">
        <v>682</v>
      </c>
      <c r="AM31" s="41">
        <v>75.78</v>
      </c>
      <c r="AN31" s="42" t="s">
        <v>28</v>
      </c>
      <c r="AO31" s="43"/>
      <c r="AP31" s="43"/>
      <c r="AQ31" s="43"/>
      <c r="AR31" s="89"/>
    </row>
    <row r="32" spans="1:44" ht="27" customHeight="1" x14ac:dyDescent="0.25">
      <c r="A32" s="31">
        <v>2205080062</v>
      </c>
      <c r="B32" s="32" t="s">
        <v>69</v>
      </c>
      <c r="C32" s="33">
        <v>192130</v>
      </c>
      <c r="D32" s="34">
        <v>32</v>
      </c>
      <c r="E32" s="35">
        <v>28</v>
      </c>
      <c r="F32" s="47">
        <f t="shared" si="11"/>
        <v>60</v>
      </c>
      <c r="G32" s="34">
        <v>38</v>
      </c>
      <c r="H32" s="35">
        <v>21</v>
      </c>
      <c r="I32" s="37">
        <v>59</v>
      </c>
      <c r="J32" s="34">
        <v>21</v>
      </c>
      <c r="K32" s="35">
        <v>22</v>
      </c>
      <c r="L32" s="48">
        <f t="shared" si="2"/>
        <v>43</v>
      </c>
      <c r="M32" s="34" t="s">
        <v>70</v>
      </c>
      <c r="N32" s="35">
        <v>24</v>
      </c>
      <c r="O32" s="37" t="s">
        <v>71</v>
      </c>
      <c r="P32" s="34">
        <v>15</v>
      </c>
      <c r="Q32" s="35">
        <v>22</v>
      </c>
      <c r="R32" s="49">
        <f t="shared" si="4"/>
        <v>37</v>
      </c>
      <c r="S32" s="34">
        <v>47</v>
      </c>
      <c r="T32" s="35">
        <v>23</v>
      </c>
      <c r="U32" s="47">
        <f t="shared" si="14"/>
        <v>70</v>
      </c>
      <c r="V32" s="34">
        <v>20</v>
      </c>
      <c r="W32" s="35">
        <v>23</v>
      </c>
      <c r="X32" s="49">
        <f t="shared" si="6"/>
        <v>43</v>
      </c>
      <c r="Y32" s="34">
        <v>36</v>
      </c>
      <c r="Z32" s="35">
        <v>23</v>
      </c>
      <c r="AA32" s="47">
        <f t="shared" si="7"/>
        <v>59</v>
      </c>
      <c r="AB32" s="34">
        <v>15</v>
      </c>
      <c r="AC32" s="35">
        <v>22</v>
      </c>
      <c r="AD32" s="49">
        <f t="shared" si="8"/>
        <v>37</v>
      </c>
      <c r="AE32" s="34">
        <v>67</v>
      </c>
      <c r="AF32" s="35">
        <v>66</v>
      </c>
      <c r="AG32" s="48">
        <f t="shared" si="9"/>
        <v>133</v>
      </c>
      <c r="AH32" s="34">
        <v>21</v>
      </c>
      <c r="AI32" s="35">
        <v>21</v>
      </c>
      <c r="AJ32" s="49">
        <f t="shared" si="10"/>
        <v>42</v>
      </c>
      <c r="AK32" s="40"/>
      <c r="AL32" s="35">
        <v>630</v>
      </c>
      <c r="AM32" s="41">
        <v>70</v>
      </c>
      <c r="AN32" s="42" t="s">
        <v>72</v>
      </c>
      <c r="AO32" s="43"/>
      <c r="AP32" s="43"/>
      <c r="AQ32" s="43"/>
      <c r="AR32" s="89"/>
    </row>
    <row r="33" spans="1:44" ht="27" customHeight="1" x14ac:dyDescent="0.25">
      <c r="A33" s="31">
        <v>2205080064</v>
      </c>
      <c r="B33" s="32" t="s">
        <v>73</v>
      </c>
      <c r="C33" s="33">
        <v>192131</v>
      </c>
      <c r="D33" s="34">
        <v>31</v>
      </c>
      <c r="E33" s="35">
        <v>27</v>
      </c>
      <c r="F33" s="47">
        <f t="shared" si="11"/>
        <v>58</v>
      </c>
      <c r="G33" s="34">
        <v>40</v>
      </c>
      <c r="H33" s="35">
        <v>23</v>
      </c>
      <c r="I33" s="47">
        <f t="shared" ref="I33:I81" si="15">SUM(G33,H33)</f>
        <v>63</v>
      </c>
      <c r="J33" s="34">
        <v>22</v>
      </c>
      <c r="K33" s="35">
        <v>22</v>
      </c>
      <c r="L33" s="48">
        <f t="shared" si="2"/>
        <v>44</v>
      </c>
      <c r="M33" s="34">
        <v>32</v>
      </c>
      <c r="N33" s="35">
        <v>22</v>
      </c>
      <c r="O33" s="47">
        <f t="shared" ref="O33:O81" si="16">SUM(M33,N33)</f>
        <v>54</v>
      </c>
      <c r="P33" s="34">
        <v>15</v>
      </c>
      <c r="Q33" s="35">
        <v>22</v>
      </c>
      <c r="R33" s="49">
        <f t="shared" si="4"/>
        <v>37</v>
      </c>
      <c r="S33" s="34">
        <v>46</v>
      </c>
      <c r="T33" s="35">
        <v>21</v>
      </c>
      <c r="U33" s="47">
        <f t="shared" si="14"/>
        <v>67</v>
      </c>
      <c r="V33" s="34">
        <v>19</v>
      </c>
      <c r="W33" s="35">
        <v>23</v>
      </c>
      <c r="X33" s="49">
        <f t="shared" si="6"/>
        <v>42</v>
      </c>
      <c r="Y33" s="34">
        <v>48</v>
      </c>
      <c r="Z33" s="35">
        <v>25</v>
      </c>
      <c r="AA33" s="47">
        <f t="shared" si="7"/>
        <v>73</v>
      </c>
      <c r="AB33" s="34">
        <v>18</v>
      </c>
      <c r="AC33" s="35">
        <v>23</v>
      </c>
      <c r="AD33" s="49">
        <f t="shared" si="8"/>
        <v>41</v>
      </c>
      <c r="AE33" s="34">
        <v>68</v>
      </c>
      <c r="AF33" s="35">
        <v>68</v>
      </c>
      <c r="AG33" s="48">
        <f t="shared" si="9"/>
        <v>136</v>
      </c>
      <c r="AH33" s="34">
        <v>21</v>
      </c>
      <c r="AI33" s="35">
        <v>21</v>
      </c>
      <c r="AJ33" s="49">
        <f t="shared" si="10"/>
        <v>42</v>
      </c>
      <c r="AK33" s="40"/>
      <c r="AL33" s="35">
        <v>657</v>
      </c>
      <c r="AM33" s="41">
        <v>73</v>
      </c>
      <c r="AN33" s="42" t="s">
        <v>46</v>
      </c>
      <c r="AO33" s="43"/>
      <c r="AP33" s="43"/>
      <c r="AQ33" s="43"/>
      <c r="AR33" s="89"/>
    </row>
    <row r="34" spans="1:44" ht="27" customHeight="1" x14ac:dyDescent="0.25">
      <c r="A34" s="31">
        <v>2205080066</v>
      </c>
      <c r="B34" s="32" t="s">
        <v>74</v>
      </c>
      <c r="C34" s="33">
        <v>192132</v>
      </c>
      <c r="D34" s="34">
        <v>36</v>
      </c>
      <c r="E34" s="35">
        <v>27</v>
      </c>
      <c r="F34" s="47">
        <f t="shared" si="11"/>
        <v>63</v>
      </c>
      <c r="G34" s="34">
        <v>43</v>
      </c>
      <c r="H34" s="35">
        <v>22</v>
      </c>
      <c r="I34" s="47">
        <f t="shared" si="15"/>
        <v>65</v>
      </c>
      <c r="J34" s="34">
        <v>22</v>
      </c>
      <c r="K34" s="35">
        <v>22</v>
      </c>
      <c r="L34" s="48">
        <f t="shared" si="2"/>
        <v>44</v>
      </c>
      <c r="M34" s="34">
        <v>40</v>
      </c>
      <c r="N34" s="35">
        <v>25</v>
      </c>
      <c r="O34" s="47">
        <f t="shared" si="16"/>
        <v>65</v>
      </c>
      <c r="P34" s="34">
        <v>17</v>
      </c>
      <c r="Q34" s="35">
        <v>22</v>
      </c>
      <c r="R34" s="49">
        <f t="shared" si="4"/>
        <v>39</v>
      </c>
      <c r="S34" s="34">
        <v>43</v>
      </c>
      <c r="T34" s="35">
        <v>22</v>
      </c>
      <c r="U34" s="47">
        <f t="shared" si="14"/>
        <v>65</v>
      </c>
      <c r="V34" s="34">
        <v>23</v>
      </c>
      <c r="W34" s="35">
        <v>22</v>
      </c>
      <c r="X34" s="49">
        <f t="shared" si="6"/>
        <v>45</v>
      </c>
      <c r="Y34" s="34">
        <v>44</v>
      </c>
      <c r="Z34" s="35">
        <v>23</v>
      </c>
      <c r="AA34" s="47">
        <f t="shared" si="7"/>
        <v>67</v>
      </c>
      <c r="AB34" s="34">
        <v>16</v>
      </c>
      <c r="AC34" s="35">
        <v>23</v>
      </c>
      <c r="AD34" s="49">
        <f t="shared" si="8"/>
        <v>39</v>
      </c>
      <c r="AE34" s="34">
        <v>65</v>
      </c>
      <c r="AF34" s="35">
        <v>64</v>
      </c>
      <c r="AG34" s="48">
        <f t="shared" si="9"/>
        <v>129</v>
      </c>
      <c r="AH34" s="34">
        <v>23</v>
      </c>
      <c r="AI34" s="35">
        <v>23</v>
      </c>
      <c r="AJ34" s="49">
        <f t="shared" si="10"/>
        <v>46</v>
      </c>
      <c r="AK34" s="40"/>
      <c r="AL34" s="35">
        <v>667</v>
      </c>
      <c r="AM34" s="41">
        <v>74.11</v>
      </c>
      <c r="AN34" s="42" t="s">
        <v>46</v>
      </c>
      <c r="AO34" s="43"/>
      <c r="AP34" s="43"/>
      <c r="AQ34" s="43"/>
      <c r="AR34" s="89"/>
    </row>
    <row r="35" spans="1:44" ht="27" customHeight="1" x14ac:dyDescent="0.25">
      <c r="A35" s="31">
        <v>2205080067</v>
      </c>
      <c r="B35" s="32" t="s">
        <v>75</v>
      </c>
      <c r="C35" s="33">
        <v>192133</v>
      </c>
      <c r="D35" s="34">
        <v>53</v>
      </c>
      <c r="E35" s="35">
        <v>28</v>
      </c>
      <c r="F35" s="47">
        <f t="shared" si="11"/>
        <v>81</v>
      </c>
      <c r="G35" s="34">
        <v>60</v>
      </c>
      <c r="H35" s="35">
        <v>28</v>
      </c>
      <c r="I35" s="47">
        <f t="shared" si="15"/>
        <v>88</v>
      </c>
      <c r="J35" s="34">
        <v>23</v>
      </c>
      <c r="K35" s="35">
        <v>23</v>
      </c>
      <c r="L35" s="48">
        <f t="shared" si="2"/>
        <v>46</v>
      </c>
      <c r="M35" s="34">
        <v>52</v>
      </c>
      <c r="N35" s="35">
        <v>29</v>
      </c>
      <c r="O35" s="47">
        <f t="shared" si="16"/>
        <v>81</v>
      </c>
      <c r="P35" s="34">
        <v>19</v>
      </c>
      <c r="Q35" s="35">
        <v>24</v>
      </c>
      <c r="R35" s="49">
        <f t="shared" si="4"/>
        <v>43</v>
      </c>
      <c r="S35" s="34">
        <v>62</v>
      </c>
      <c r="T35" s="35">
        <v>26</v>
      </c>
      <c r="U35" s="47">
        <f t="shared" si="14"/>
        <v>88</v>
      </c>
      <c r="V35" s="34">
        <v>21</v>
      </c>
      <c r="W35" s="35">
        <v>23</v>
      </c>
      <c r="X35" s="49">
        <f t="shared" si="6"/>
        <v>44</v>
      </c>
      <c r="Y35" s="34">
        <v>63</v>
      </c>
      <c r="Z35" s="35">
        <v>30</v>
      </c>
      <c r="AA35" s="47">
        <f t="shared" si="7"/>
        <v>93</v>
      </c>
      <c r="AB35" s="34">
        <v>18</v>
      </c>
      <c r="AC35" s="35">
        <v>23</v>
      </c>
      <c r="AD35" s="49">
        <f t="shared" si="8"/>
        <v>41</v>
      </c>
      <c r="AE35" s="34">
        <v>72</v>
      </c>
      <c r="AF35" s="35">
        <v>72</v>
      </c>
      <c r="AG35" s="48">
        <f t="shared" si="9"/>
        <v>144</v>
      </c>
      <c r="AH35" s="34">
        <v>24</v>
      </c>
      <c r="AI35" s="35">
        <v>24</v>
      </c>
      <c r="AJ35" s="49">
        <f t="shared" si="10"/>
        <v>48</v>
      </c>
      <c r="AK35" s="40"/>
      <c r="AL35" s="35">
        <v>797</v>
      </c>
      <c r="AM35" s="41">
        <v>88.56</v>
      </c>
      <c r="AN35" s="42" t="s">
        <v>28</v>
      </c>
      <c r="AO35" s="43"/>
      <c r="AP35" s="43"/>
      <c r="AQ35" s="43"/>
      <c r="AR35" s="89"/>
    </row>
    <row r="36" spans="1:44" ht="27" customHeight="1" x14ac:dyDescent="0.25">
      <c r="A36" s="31">
        <v>2205080069</v>
      </c>
      <c r="B36" s="32" t="s">
        <v>76</v>
      </c>
      <c r="C36" s="33">
        <v>192134</v>
      </c>
      <c r="D36" s="34">
        <v>51</v>
      </c>
      <c r="E36" s="35">
        <v>28</v>
      </c>
      <c r="F36" s="47">
        <f t="shared" si="11"/>
        <v>79</v>
      </c>
      <c r="G36" s="34">
        <v>56</v>
      </c>
      <c r="H36" s="35">
        <v>28</v>
      </c>
      <c r="I36" s="47">
        <f t="shared" si="15"/>
        <v>84</v>
      </c>
      <c r="J36" s="34">
        <v>24</v>
      </c>
      <c r="K36" s="35">
        <v>24</v>
      </c>
      <c r="L36" s="48">
        <f t="shared" si="2"/>
        <v>48</v>
      </c>
      <c r="M36" s="34">
        <v>55</v>
      </c>
      <c r="N36" s="35">
        <v>29</v>
      </c>
      <c r="O36" s="47">
        <f t="shared" si="16"/>
        <v>84</v>
      </c>
      <c r="P36" s="34">
        <v>17</v>
      </c>
      <c r="Q36" s="35">
        <v>24</v>
      </c>
      <c r="R36" s="49">
        <f t="shared" si="4"/>
        <v>41</v>
      </c>
      <c r="S36" s="34">
        <v>61</v>
      </c>
      <c r="T36" s="35">
        <v>29</v>
      </c>
      <c r="U36" s="47">
        <f t="shared" si="14"/>
        <v>90</v>
      </c>
      <c r="V36" s="34">
        <v>23</v>
      </c>
      <c r="W36" s="35">
        <v>23</v>
      </c>
      <c r="X36" s="49">
        <f t="shared" si="6"/>
        <v>46</v>
      </c>
      <c r="Y36" s="34">
        <v>62</v>
      </c>
      <c r="Z36" s="35">
        <v>29</v>
      </c>
      <c r="AA36" s="47">
        <f t="shared" si="7"/>
        <v>91</v>
      </c>
      <c r="AB36" s="34">
        <v>17</v>
      </c>
      <c r="AC36" s="35">
        <v>23</v>
      </c>
      <c r="AD36" s="49">
        <f t="shared" si="8"/>
        <v>40</v>
      </c>
      <c r="AE36" s="34">
        <v>70</v>
      </c>
      <c r="AF36" s="35">
        <v>68</v>
      </c>
      <c r="AG36" s="48">
        <f t="shared" si="9"/>
        <v>138</v>
      </c>
      <c r="AH36" s="34">
        <v>24</v>
      </c>
      <c r="AI36" s="35">
        <v>24</v>
      </c>
      <c r="AJ36" s="49">
        <f t="shared" si="10"/>
        <v>48</v>
      </c>
      <c r="AK36" s="40"/>
      <c r="AL36" s="35">
        <v>789</v>
      </c>
      <c r="AM36" s="41">
        <v>87.67</v>
      </c>
      <c r="AN36" s="42" t="s">
        <v>28</v>
      </c>
      <c r="AO36" s="43"/>
      <c r="AP36" s="43"/>
      <c r="AQ36" s="43"/>
      <c r="AR36" s="89"/>
    </row>
    <row r="37" spans="1:44" ht="27" customHeight="1" x14ac:dyDescent="0.25">
      <c r="A37" s="31">
        <v>2205080070</v>
      </c>
      <c r="B37" s="32" t="s">
        <v>77</v>
      </c>
      <c r="C37" s="33">
        <v>192135</v>
      </c>
      <c r="D37" s="34">
        <v>47</v>
      </c>
      <c r="E37" s="35">
        <v>28</v>
      </c>
      <c r="F37" s="47">
        <f t="shared" si="11"/>
        <v>75</v>
      </c>
      <c r="G37" s="34">
        <v>46</v>
      </c>
      <c r="H37" s="35">
        <v>21</v>
      </c>
      <c r="I37" s="47">
        <f t="shared" si="15"/>
        <v>67</v>
      </c>
      <c r="J37" s="34">
        <v>18</v>
      </c>
      <c r="K37" s="35">
        <v>21</v>
      </c>
      <c r="L37" s="48">
        <f t="shared" si="2"/>
        <v>39</v>
      </c>
      <c r="M37" s="34">
        <v>32</v>
      </c>
      <c r="N37" s="35">
        <v>20</v>
      </c>
      <c r="O37" s="47">
        <f t="shared" si="16"/>
        <v>52</v>
      </c>
      <c r="P37" s="34">
        <v>17</v>
      </c>
      <c r="Q37" s="35">
        <v>21</v>
      </c>
      <c r="R37" s="49">
        <f t="shared" si="4"/>
        <v>38</v>
      </c>
      <c r="S37" s="34">
        <v>44</v>
      </c>
      <c r="T37" s="35">
        <v>18</v>
      </c>
      <c r="U37" s="47">
        <f t="shared" si="14"/>
        <v>62</v>
      </c>
      <c r="V37" s="34">
        <v>19</v>
      </c>
      <c r="W37" s="35">
        <v>21</v>
      </c>
      <c r="X37" s="49">
        <f t="shared" si="6"/>
        <v>40</v>
      </c>
      <c r="Y37" s="34">
        <v>37</v>
      </c>
      <c r="Z37" s="35">
        <v>21</v>
      </c>
      <c r="AA37" s="47">
        <f t="shared" si="7"/>
        <v>58</v>
      </c>
      <c r="AB37" s="34">
        <v>15</v>
      </c>
      <c r="AC37" s="35">
        <v>20</v>
      </c>
      <c r="AD37" s="49">
        <f t="shared" si="8"/>
        <v>35</v>
      </c>
      <c r="AE37" s="34">
        <v>68</v>
      </c>
      <c r="AF37" s="35">
        <v>66</v>
      </c>
      <c r="AG37" s="48">
        <f t="shared" si="9"/>
        <v>134</v>
      </c>
      <c r="AH37" s="34">
        <v>20</v>
      </c>
      <c r="AI37" s="35">
        <v>20</v>
      </c>
      <c r="AJ37" s="49">
        <f t="shared" si="10"/>
        <v>40</v>
      </c>
      <c r="AK37" s="40"/>
      <c r="AL37" s="35">
        <v>640</v>
      </c>
      <c r="AM37" s="41">
        <v>71.11</v>
      </c>
      <c r="AN37" s="42" t="s">
        <v>46</v>
      </c>
      <c r="AO37" s="43"/>
      <c r="AP37" s="43"/>
      <c r="AQ37" s="43"/>
      <c r="AR37" s="89"/>
    </row>
    <row r="38" spans="1:44" ht="27" customHeight="1" x14ac:dyDescent="0.25">
      <c r="A38" s="31">
        <v>2205080071</v>
      </c>
      <c r="B38" s="32" t="s">
        <v>78</v>
      </c>
      <c r="C38" s="33">
        <v>192136</v>
      </c>
      <c r="D38" s="34">
        <v>36</v>
      </c>
      <c r="E38" s="35">
        <v>28</v>
      </c>
      <c r="F38" s="47">
        <f t="shared" si="11"/>
        <v>64</v>
      </c>
      <c r="G38" s="34">
        <v>34</v>
      </c>
      <c r="H38" s="35">
        <v>16</v>
      </c>
      <c r="I38" s="47">
        <f t="shared" si="15"/>
        <v>50</v>
      </c>
      <c r="J38" s="34">
        <v>17</v>
      </c>
      <c r="K38" s="35">
        <v>20</v>
      </c>
      <c r="L38" s="48">
        <f t="shared" si="2"/>
        <v>37</v>
      </c>
      <c r="M38" s="34">
        <v>39</v>
      </c>
      <c r="N38" s="35">
        <v>20</v>
      </c>
      <c r="O38" s="47">
        <f t="shared" si="16"/>
        <v>59</v>
      </c>
      <c r="P38" s="34">
        <v>15</v>
      </c>
      <c r="Q38" s="35">
        <v>20</v>
      </c>
      <c r="R38" s="49">
        <f t="shared" si="4"/>
        <v>35</v>
      </c>
      <c r="S38" s="34">
        <v>29</v>
      </c>
      <c r="T38" s="35">
        <v>16</v>
      </c>
      <c r="U38" s="47">
        <f t="shared" si="14"/>
        <v>45</v>
      </c>
      <c r="V38" s="34">
        <v>19</v>
      </c>
      <c r="W38" s="35">
        <v>20</v>
      </c>
      <c r="X38" s="49">
        <f t="shared" si="6"/>
        <v>39</v>
      </c>
      <c r="Y38" s="34">
        <v>34</v>
      </c>
      <c r="Z38" s="35">
        <v>16</v>
      </c>
      <c r="AA38" s="47">
        <f t="shared" si="7"/>
        <v>50</v>
      </c>
      <c r="AB38" s="34">
        <v>15</v>
      </c>
      <c r="AC38" s="35">
        <v>21</v>
      </c>
      <c r="AD38" s="49">
        <f t="shared" si="8"/>
        <v>36</v>
      </c>
      <c r="AE38" s="34">
        <v>66</v>
      </c>
      <c r="AF38" s="35">
        <v>66</v>
      </c>
      <c r="AG38" s="48">
        <f t="shared" si="9"/>
        <v>132</v>
      </c>
      <c r="AH38" s="34">
        <v>20</v>
      </c>
      <c r="AI38" s="35">
        <v>19</v>
      </c>
      <c r="AJ38" s="49">
        <f t="shared" si="10"/>
        <v>39</v>
      </c>
      <c r="AK38" s="40"/>
      <c r="AL38" s="35">
        <v>586</v>
      </c>
      <c r="AM38" s="41">
        <v>65.11</v>
      </c>
      <c r="AN38" s="42" t="s">
        <v>46</v>
      </c>
      <c r="AO38" s="43"/>
      <c r="AP38" s="43"/>
      <c r="AQ38" s="43"/>
      <c r="AR38" s="89"/>
    </row>
    <row r="39" spans="1:44" ht="27" customHeight="1" x14ac:dyDescent="0.25">
      <c r="A39" s="31">
        <v>2205080072</v>
      </c>
      <c r="B39" s="32" t="s">
        <v>79</v>
      </c>
      <c r="C39" s="33">
        <v>192137</v>
      </c>
      <c r="D39" s="34">
        <v>50</v>
      </c>
      <c r="E39" s="35">
        <v>29</v>
      </c>
      <c r="F39" s="47">
        <f t="shared" si="11"/>
        <v>79</v>
      </c>
      <c r="G39" s="34">
        <v>51</v>
      </c>
      <c r="H39" s="35">
        <v>30</v>
      </c>
      <c r="I39" s="47">
        <f t="shared" si="15"/>
        <v>81</v>
      </c>
      <c r="J39" s="34">
        <v>23</v>
      </c>
      <c r="K39" s="35">
        <v>23</v>
      </c>
      <c r="L39" s="48">
        <f t="shared" si="2"/>
        <v>46</v>
      </c>
      <c r="M39" s="34">
        <v>50</v>
      </c>
      <c r="N39" s="35">
        <v>29</v>
      </c>
      <c r="O39" s="47">
        <f t="shared" si="16"/>
        <v>79</v>
      </c>
      <c r="P39" s="34">
        <v>19</v>
      </c>
      <c r="Q39" s="35">
        <v>23</v>
      </c>
      <c r="R39" s="49">
        <f t="shared" si="4"/>
        <v>42</v>
      </c>
      <c r="S39" s="34">
        <v>58</v>
      </c>
      <c r="T39" s="35">
        <v>27</v>
      </c>
      <c r="U39" s="47">
        <f t="shared" si="14"/>
        <v>85</v>
      </c>
      <c r="V39" s="34">
        <v>23</v>
      </c>
      <c r="W39" s="35">
        <v>23</v>
      </c>
      <c r="X39" s="49">
        <f t="shared" si="6"/>
        <v>46</v>
      </c>
      <c r="Y39" s="34">
        <v>66</v>
      </c>
      <c r="Z39" s="35">
        <v>28</v>
      </c>
      <c r="AA39" s="47">
        <f t="shared" si="7"/>
        <v>94</v>
      </c>
      <c r="AB39" s="34">
        <v>21</v>
      </c>
      <c r="AC39" s="35">
        <v>23</v>
      </c>
      <c r="AD39" s="49">
        <f t="shared" si="8"/>
        <v>44</v>
      </c>
      <c r="AE39" s="34">
        <v>70</v>
      </c>
      <c r="AF39" s="35">
        <v>72</v>
      </c>
      <c r="AG39" s="48">
        <f t="shared" si="9"/>
        <v>142</v>
      </c>
      <c r="AH39" s="34">
        <v>23</v>
      </c>
      <c r="AI39" s="35">
        <v>23</v>
      </c>
      <c r="AJ39" s="49">
        <f t="shared" si="10"/>
        <v>46</v>
      </c>
      <c r="AK39" s="40"/>
      <c r="AL39" s="35">
        <v>784</v>
      </c>
      <c r="AM39" s="41">
        <v>87.11</v>
      </c>
      <c r="AN39" s="42" t="s">
        <v>28</v>
      </c>
      <c r="AO39" s="43"/>
      <c r="AP39" s="43"/>
      <c r="AQ39" s="43"/>
      <c r="AR39" s="89"/>
    </row>
    <row r="40" spans="1:44" ht="27" customHeight="1" x14ac:dyDescent="0.25">
      <c r="A40" s="31">
        <v>2205080074</v>
      </c>
      <c r="B40" s="32" t="s">
        <v>80</v>
      </c>
      <c r="C40" s="33">
        <v>192138</v>
      </c>
      <c r="D40" s="34">
        <v>53</v>
      </c>
      <c r="E40" s="35">
        <v>27</v>
      </c>
      <c r="F40" s="47">
        <f t="shared" si="11"/>
        <v>80</v>
      </c>
      <c r="G40" s="34">
        <v>60</v>
      </c>
      <c r="H40" s="35">
        <v>30</v>
      </c>
      <c r="I40" s="47">
        <f t="shared" si="15"/>
        <v>90</v>
      </c>
      <c r="J40" s="34">
        <v>23</v>
      </c>
      <c r="K40" s="35">
        <v>23</v>
      </c>
      <c r="L40" s="48">
        <f t="shared" si="2"/>
        <v>46</v>
      </c>
      <c r="M40" s="34">
        <v>59</v>
      </c>
      <c r="N40" s="35">
        <v>27</v>
      </c>
      <c r="O40" s="47">
        <f t="shared" si="16"/>
        <v>86</v>
      </c>
      <c r="P40" s="34">
        <v>18</v>
      </c>
      <c r="Q40" s="35">
        <v>23</v>
      </c>
      <c r="R40" s="49">
        <f t="shared" si="4"/>
        <v>41</v>
      </c>
      <c r="S40" s="34">
        <v>62</v>
      </c>
      <c r="T40" s="35">
        <v>28</v>
      </c>
      <c r="U40" s="47">
        <f t="shared" si="14"/>
        <v>90</v>
      </c>
      <c r="V40" s="34">
        <v>22</v>
      </c>
      <c r="W40" s="35">
        <v>23</v>
      </c>
      <c r="X40" s="49">
        <f t="shared" si="6"/>
        <v>45</v>
      </c>
      <c r="Y40" s="34">
        <v>61</v>
      </c>
      <c r="Z40" s="35">
        <v>28</v>
      </c>
      <c r="AA40" s="47">
        <f t="shared" si="7"/>
        <v>89</v>
      </c>
      <c r="AB40" s="34">
        <v>22</v>
      </c>
      <c r="AC40" s="35">
        <v>23</v>
      </c>
      <c r="AD40" s="49">
        <f t="shared" si="8"/>
        <v>45</v>
      </c>
      <c r="AE40" s="34">
        <v>72</v>
      </c>
      <c r="AF40" s="35">
        <v>73</v>
      </c>
      <c r="AG40" s="48">
        <f t="shared" si="9"/>
        <v>145</v>
      </c>
      <c r="AH40" s="34">
        <v>23</v>
      </c>
      <c r="AI40" s="35">
        <v>23</v>
      </c>
      <c r="AJ40" s="49">
        <f t="shared" si="10"/>
        <v>46</v>
      </c>
      <c r="AK40" s="40"/>
      <c r="AL40" s="35">
        <v>803</v>
      </c>
      <c r="AM40" s="41">
        <v>89.22</v>
      </c>
      <c r="AN40" s="42" t="s">
        <v>28</v>
      </c>
      <c r="AO40" s="43"/>
      <c r="AP40" s="43"/>
      <c r="AQ40" s="43"/>
      <c r="AR40" s="89"/>
    </row>
    <row r="41" spans="1:44" ht="27" customHeight="1" x14ac:dyDescent="0.25">
      <c r="A41" s="31">
        <v>2205080076</v>
      </c>
      <c r="B41" s="32" t="s">
        <v>81</v>
      </c>
      <c r="C41" s="33">
        <v>192139</v>
      </c>
      <c r="D41" s="34">
        <v>49</v>
      </c>
      <c r="E41" s="35">
        <v>28</v>
      </c>
      <c r="F41" s="47">
        <f t="shared" si="11"/>
        <v>77</v>
      </c>
      <c r="G41" s="34">
        <v>40</v>
      </c>
      <c r="H41" s="35">
        <v>24</v>
      </c>
      <c r="I41" s="47">
        <f t="shared" si="15"/>
        <v>64</v>
      </c>
      <c r="J41" s="34">
        <v>23</v>
      </c>
      <c r="K41" s="35">
        <v>22</v>
      </c>
      <c r="L41" s="48">
        <f t="shared" si="2"/>
        <v>45</v>
      </c>
      <c r="M41" s="34">
        <v>48</v>
      </c>
      <c r="N41" s="35">
        <v>25</v>
      </c>
      <c r="O41" s="47">
        <f t="shared" si="16"/>
        <v>73</v>
      </c>
      <c r="P41" s="34">
        <v>18</v>
      </c>
      <c r="Q41" s="35">
        <v>22</v>
      </c>
      <c r="R41" s="49">
        <f t="shared" si="4"/>
        <v>40</v>
      </c>
      <c r="S41" s="34">
        <v>47</v>
      </c>
      <c r="T41" s="35">
        <v>24</v>
      </c>
      <c r="U41" s="47">
        <f t="shared" si="14"/>
        <v>71</v>
      </c>
      <c r="V41" s="34">
        <v>22</v>
      </c>
      <c r="W41" s="35">
        <v>23</v>
      </c>
      <c r="X41" s="49">
        <f t="shared" si="6"/>
        <v>45</v>
      </c>
      <c r="Y41" s="34">
        <v>34</v>
      </c>
      <c r="Z41" s="35">
        <v>24</v>
      </c>
      <c r="AA41" s="47">
        <f t="shared" si="7"/>
        <v>58</v>
      </c>
      <c r="AB41" s="34">
        <v>18</v>
      </c>
      <c r="AC41" s="35">
        <v>23</v>
      </c>
      <c r="AD41" s="49">
        <f t="shared" si="8"/>
        <v>41</v>
      </c>
      <c r="AE41" s="34">
        <v>70</v>
      </c>
      <c r="AF41" s="35">
        <v>68</v>
      </c>
      <c r="AG41" s="48">
        <f t="shared" si="9"/>
        <v>138</v>
      </c>
      <c r="AH41" s="34">
        <v>22</v>
      </c>
      <c r="AI41" s="35">
        <v>22</v>
      </c>
      <c r="AJ41" s="49">
        <f t="shared" si="10"/>
        <v>44</v>
      </c>
      <c r="AK41" s="40"/>
      <c r="AL41" s="35">
        <v>696</v>
      </c>
      <c r="AM41" s="41">
        <v>77.33</v>
      </c>
      <c r="AN41" s="42" t="s">
        <v>28</v>
      </c>
      <c r="AO41" s="43"/>
      <c r="AP41" s="43"/>
      <c r="AQ41" s="43"/>
      <c r="AR41" s="89"/>
    </row>
    <row r="42" spans="1:44" ht="27" customHeight="1" x14ac:dyDescent="0.25">
      <c r="A42" s="31">
        <v>2205080077</v>
      </c>
      <c r="B42" s="32" t="s">
        <v>82</v>
      </c>
      <c r="C42" s="33">
        <v>192140</v>
      </c>
      <c r="D42" s="34">
        <v>44</v>
      </c>
      <c r="E42" s="35">
        <v>27</v>
      </c>
      <c r="F42" s="47">
        <f t="shared" si="11"/>
        <v>71</v>
      </c>
      <c r="G42" s="34">
        <v>54</v>
      </c>
      <c r="H42" s="35">
        <v>23</v>
      </c>
      <c r="I42" s="47">
        <f t="shared" si="15"/>
        <v>77</v>
      </c>
      <c r="J42" s="34">
        <v>23</v>
      </c>
      <c r="K42" s="35">
        <v>22</v>
      </c>
      <c r="L42" s="48">
        <f t="shared" si="2"/>
        <v>45</v>
      </c>
      <c r="M42" s="34">
        <v>46</v>
      </c>
      <c r="N42" s="35">
        <v>26</v>
      </c>
      <c r="O42" s="47">
        <f t="shared" si="16"/>
        <v>72</v>
      </c>
      <c r="P42" s="34">
        <v>20</v>
      </c>
      <c r="Q42" s="35">
        <v>22</v>
      </c>
      <c r="R42" s="49">
        <f t="shared" si="4"/>
        <v>42</v>
      </c>
      <c r="S42" s="34">
        <v>50</v>
      </c>
      <c r="T42" s="35">
        <v>22</v>
      </c>
      <c r="U42" s="47">
        <f t="shared" si="14"/>
        <v>72</v>
      </c>
      <c r="V42" s="34">
        <v>22</v>
      </c>
      <c r="W42" s="35">
        <v>23</v>
      </c>
      <c r="X42" s="49">
        <f t="shared" si="6"/>
        <v>45</v>
      </c>
      <c r="Y42" s="34">
        <v>43</v>
      </c>
      <c r="Z42" s="35">
        <v>26</v>
      </c>
      <c r="AA42" s="47">
        <f t="shared" si="7"/>
        <v>69</v>
      </c>
      <c r="AB42" s="34">
        <v>18</v>
      </c>
      <c r="AC42" s="35">
        <v>23</v>
      </c>
      <c r="AD42" s="49">
        <f t="shared" si="8"/>
        <v>41</v>
      </c>
      <c r="AE42" s="34">
        <v>69</v>
      </c>
      <c r="AF42" s="35">
        <v>69</v>
      </c>
      <c r="AG42" s="48">
        <f t="shared" si="9"/>
        <v>138</v>
      </c>
      <c r="AH42" s="34">
        <v>23</v>
      </c>
      <c r="AI42" s="35">
        <v>23</v>
      </c>
      <c r="AJ42" s="49">
        <f t="shared" si="10"/>
        <v>46</v>
      </c>
      <c r="AK42" s="40"/>
      <c r="AL42" s="35">
        <v>718</v>
      </c>
      <c r="AM42" s="41">
        <v>79.78</v>
      </c>
      <c r="AN42" s="42" t="s">
        <v>28</v>
      </c>
      <c r="AO42" s="43"/>
      <c r="AP42" s="43"/>
      <c r="AQ42" s="43"/>
      <c r="AR42" s="89"/>
    </row>
    <row r="43" spans="1:44" ht="27" customHeight="1" x14ac:dyDescent="0.25">
      <c r="A43" s="31">
        <v>2205080078</v>
      </c>
      <c r="B43" s="32" t="s">
        <v>83</v>
      </c>
      <c r="C43" s="33">
        <v>192141</v>
      </c>
      <c r="D43" s="34">
        <v>60</v>
      </c>
      <c r="E43" s="35">
        <v>29</v>
      </c>
      <c r="F43" s="47">
        <f t="shared" si="11"/>
        <v>89</v>
      </c>
      <c r="G43" s="34">
        <v>51</v>
      </c>
      <c r="H43" s="35">
        <v>28</v>
      </c>
      <c r="I43" s="47">
        <f t="shared" si="15"/>
        <v>79</v>
      </c>
      <c r="J43" s="34">
        <v>23</v>
      </c>
      <c r="K43" s="35">
        <v>22</v>
      </c>
      <c r="L43" s="48">
        <f t="shared" si="2"/>
        <v>45</v>
      </c>
      <c r="M43" s="34">
        <v>55</v>
      </c>
      <c r="N43" s="35">
        <v>26</v>
      </c>
      <c r="O43" s="47">
        <f t="shared" si="16"/>
        <v>81</v>
      </c>
      <c r="P43" s="34">
        <v>22</v>
      </c>
      <c r="Q43" s="35">
        <v>23</v>
      </c>
      <c r="R43" s="49">
        <f t="shared" si="4"/>
        <v>45</v>
      </c>
      <c r="S43" s="34">
        <v>56</v>
      </c>
      <c r="T43" s="35">
        <v>26</v>
      </c>
      <c r="U43" s="47">
        <f t="shared" si="14"/>
        <v>82</v>
      </c>
      <c r="V43" s="34">
        <v>23</v>
      </c>
      <c r="W43" s="35">
        <v>23</v>
      </c>
      <c r="X43" s="49">
        <f t="shared" si="6"/>
        <v>46</v>
      </c>
      <c r="Y43" s="34">
        <v>56</v>
      </c>
      <c r="Z43" s="35">
        <v>30</v>
      </c>
      <c r="AA43" s="47">
        <f t="shared" si="7"/>
        <v>86</v>
      </c>
      <c r="AB43" s="34">
        <v>22</v>
      </c>
      <c r="AC43" s="35">
        <v>24</v>
      </c>
      <c r="AD43" s="49">
        <f t="shared" si="8"/>
        <v>46</v>
      </c>
      <c r="AE43" s="34">
        <v>71</v>
      </c>
      <c r="AF43" s="35">
        <v>70</v>
      </c>
      <c r="AG43" s="48">
        <f t="shared" si="9"/>
        <v>141</v>
      </c>
      <c r="AH43" s="34">
        <v>23</v>
      </c>
      <c r="AI43" s="35">
        <v>23</v>
      </c>
      <c r="AJ43" s="49">
        <f t="shared" si="10"/>
        <v>46</v>
      </c>
      <c r="AK43" s="40"/>
      <c r="AL43" s="35">
        <v>786</v>
      </c>
      <c r="AM43" s="41">
        <v>87.33</v>
      </c>
      <c r="AN43" s="42" t="s">
        <v>28</v>
      </c>
      <c r="AO43" s="43"/>
      <c r="AP43" s="43"/>
      <c r="AQ43" s="43"/>
      <c r="AR43" s="89"/>
    </row>
    <row r="44" spans="1:44" ht="27" customHeight="1" x14ac:dyDescent="0.25">
      <c r="A44" s="31">
        <v>2205080079</v>
      </c>
      <c r="B44" s="32" t="s">
        <v>84</v>
      </c>
      <c r="C44" s="33">
        <v>192142</v>
      </c>
      <c r="D44" s="34">
        <v>55</v>
      </c>
      <c r="E44" s="35">
        <v>28</v>
      </c>
      <c r="F44" s="47">
        <f t="shared" si="11"/>
        <v>83</v>
      </c>
      <c r="G44" s="34">
        <v>52</v>
      </c>
      <c r="H44" s="35">
        <v>28</v>
      </c>
      <c r="I44" s="47">
        <f t="shared" si="15"/>
        <v>80</v>
      </c>
      <c r="J44" s="34">
        <v>23</v>
      </c>
      <c r="K44" s="35">
        <v>23</v>
      </c>
      <c r="L44" s="48">
        <f t="shared" si="2"/>
        <v>46</v>
      </c>
      <c r="M44" s="34">
        <v>48</v>
      </c>
      <c r="N44" s="35">
        <v>26</v>
      </c>
      <c r="O44" s="47">
        <f t="shared" si="16"/>
        <v>74</v>
      </c>
      <c r="P44" s="34">
        <v>20</v>
      </c>
      <c r="Q44" s="35">
        <v>22</v>
      </c>
      <c r="R44" s="49">
        <f t="shared" si="4"/>
        <v>42</v>
      </c>
      <c r="S44" s="34">
        <v>54</v>
      </c>
      <c r="T44" s="35">
        <v>25</v>
      </c>
      <c r="U44" s="47">
        <f t="shared" si="14"/>
        <v>79</v>
      </c>
      <c r="V44" s="34">
        <v>21</v>
      </c>
      <c r="W44" s="35">
        <v>23</v>
      </c>
      <c r="X44" s="49">
        <f t="shared" si="6"/>
        <v>44</v>
      </c>
      <c r="Y44" s="34">
        <v>57</v>
      </c>
      <c r="Z44" s="35">
        <v>28</v>
      </c>
      <c r="AA44" s="47">
        <f t="shared" si="7"/>
        <v>85</v>
      </c>
      <c r="AB44" s="34">
        <v>19</v>
      </c>
      <c r="AC44" s="35">
        <v>23</v>
      </c>
      <c r="AD44" s="49">
        <f t="shared" si="8"/>
        <v>42</v>
      </c>
      <c r="AE44" s="34">
        <v>70</v>
      </c>
      <c r="AF44" s="35">
        <v>68</v>
      </c>
      <c r="AG44" s="48">
        <f t="shared" si="9"/>
        <v>138</v>
      </c>
      <c r="AH44" s="34">
        <v>23</v>
      </c>
      <c r="AI44" s="35">
        <v>23</v>
      </c>
      <c r="AJ44" s="49">
        <f t="shared" si="10"/>
        <v>46</v>
      </c>
      <c r="AK44" s="40"/>
      <c r="AL44" s="35">
        <v>759</v>
      </c>
      <c r="AM44" s="41">
        <v>84.33</v>
      </c>
      <c r="AN44" s="42" t="s">
        <v>28</v>
      </c>
      <c r="AO44" s="43"/>
      <c r="AP44" s="43"/>
      <c r="AQ44" s="43"/>
      <c r="AR44" s="89"/>
    </row>
    <row r="45" spans="1:44" ht="27" customHeight="1" x14ac:dyDescent="0.25">
      <c r="A45" s="31">
        <v>2205080080</v>
      </c>
      <c r="B45" s="32" t="s">
        <v>85</v>
      </c>
      <c r="C45" s="33">
        <v>192143</v>
      </c>
      <c r="D45" s="34">
        <v>66</v>
      </c>
      <c r="E45" s="35">
        <v>30</v>
      </c>
      <c r="F45" s="47">
        <f t="shared" si="11"/>
        <v>96</v>
      </c>
      <c r="G45" s="34">
        <v>66</v>
      </c>
      <c r="H45" s="35">
        <v>30</v>
      </c>
      <c r="I45" s="47">
        <f t="shared" si="15"/>
        <v>96</v>
      </c>
      <c r="J45" s="34">
        <v>24</v>
      </c>
      <c r="K45" s="35">
        <v>24</v>
      </c>
      <c r="L45" s="48">
        <f t="shared" si="2"/>
        <v>48</v>
      </c>
      <c r="M45" s="34">
        <v>67</v>
      </c>
      <c r="N45" s="35">
        <v>29</v>
      </c>
      <c r="O45" s="47">
        <f t="shared" si="16"/>
        <v>96</v>
      </c>
      <c r="P45" s="34">
        <v>23</v>
      </c>
      <c r="Q45" s="35">
        <v>24</v>
      </c>
      <c r="R45" s="49">
        <f t="shared" si="4"/>
        <v>47</v>
      </c>
      <c r="S45" s="34">
        <v>60</v>
      </c>
      <c r="T45" s="35">
        <v>30</v>
      </c>
      <c r="U45" s="47">
        <f t="shared" si="14"/>
        <v>90</v>
      </c>
      <c r="V45" s="34">
        <v>24</v>
      </c>
      <c r="W45" s="35">
        <v>24</v>
      </c>
      <c r="X45" s="49">
        <f t="shared" si="6"/>
        <v>48</v>
      </c>
      <c r="Y45" s="34">
        <v>68</v>
      </c>
      <c r="Z45" s="35">
        <v>30</v>
      </c>
      <c r="AA45" s="47">
        <f t="shared" si="7"/>
        <v>98</v>
      </c>
      <c r="AB45" s="34">
        <v>22</v>
      </c>
      <c r="AC45" s="35">
        <v>24</v>
      </c>
      <c r="AD45" s="49">
        <f t="shared" si="8"/>
        <v>46</v>
      </c>
      <c r="AE45" s="34">
        <v>72</v>
      </c>
      <c r="AF45" s="35">
        <v>73</v>
      </c>
      <c r="AG45" s="48">
        <f t="shared" si="9"/>
        <v>145</v>
      </c>
      <c r="AH45" s="34">
        <v>24</v>
      </c>
      <c r="AI45" s="35">
        <v>24</v>
      </c>
      <c r="AJ45" s="49">
        <f t="shared" si="10"/>
        <v>48</v>
      </c>
      <c r="AK45" s="40"/>
      <c r="AL45" s="35">
        <v>858</v>
      </c>
      <c r="AM45" s="41">
        <v>95.33</v>
      </c>
      <c r="AN45" s="42" t="s">
        <v>28</v>
      </c>
      <c r="AO45" s="43"/>
      <c r="AP45" s="43"/>
      <c r="AQ45" s="43"/>
      <c r="AR45" s="89"/>
    </row>
    <row r="46" spans="1:44" ht="27" customHeight="1" x14ac:dyDescent="0.25">
      <c r="A46" s="31">
        <v>2205080081</v>
      </c>
      <c r="B46" s="32" t="s">
        <v>86</v>
      </c>
      <c r="C46" s="33">
        <v>192144</v>
      </c>
      <c r="D46" s="34">
        <v>64</v>
      </c>
      <c r="E46" s="35">
        <v>30</v>
      </c>
      <c r="F46" s="47">
        <f t="shared" si="11"/>
        <v>94</v>
      </c>
      <c r="G46" s="34">
        <v>67</v>
      </c>
      <c r="H46" s="35">
        <v>30</v>
      </c>
      <c r="I46" s="47">
        <f t="shared" si="15"/>
        <v>97</v>
      </c>
      <c r="J46" s="34">
        <v>24</v>
      </c>
      <c r="K46" s="35">
        <v>24</v>
      </c>
      <c r="L46" s="48">
        <f t="shared" si="2"/>
        <v>48</v>
      </c>
      <c r="M46" s="34">
        <v>64</v>
      </c>
      <c r="N46" s="35">
        <v>30</v>
      </c>
      <c r="O46" s="47">
        <f t="shared" si="16"/>
        <v>94</v>
      </c>
      <c r="P46" s="34">
        <v>23</v>
      </c>
      <c r="Q46" s="35">
        <v>24</v>
      </c>
      <c r="R46" s="49">
        <f t="shared" si="4"/>
        <v>47</v>
      </c>
      <c r="S46" s="34">
        <v>67</v>
      </c>
      <c r="T46" s="35">
        <v>30</v>
      </c>
      <c r="U46" s="47">
        <f t="shared" si="14"/>
        <v>97</v>
      </c>
      <c r="V46" s="34">
        <v>24</v>
      </c>
      <c r="W46" s="35">
        <v>24</v>
      </c>
      <c r="X46" s="49">
        <f t="shared" si="6"/>
        <v>48</v>
      </c>
      <c r="Y46" s="34">
        <v>69</v>
      </c>
      <c r="Z46" s="35">
        <v>30</v>
      </c>
      <c r="AA46" s="47">
        <f t="shared" si="7"/>
        <v>99</v>
      </c>
      <c r="AB46" s="34">
        <v>21</v>
      </c>
      <c r="AC46" s="35">
        <v>24</v>
      </c>
      <c r="AD46" s="49">
        <f t="shared" si="8"/>
        <v>45</v>
      </c>
      <c r="AE46" s="34">
        <v>74</v>
      </c>
      <c r="AF46" s="35">
        <v>73</v>
      </c>
      <c r="AG46" s="48">
        <f t="shared" si="9"/>
        <v>147</v>
      </c>
      <c r="AH46" s="34">
        <v>24</v>
      </c>
      <c r="AI46" s="35">
        <v>24</v>
      </c>
      <c r="AJ46" s="49">
        <f t="shared" si="10"/>
        <v>48</v>
      </c>
      <c r="AK46" s="40"/>
      <c r="AL46" s="35">
        <v>864</v>
      </c>
      <c r="AM46" s="41">
        <v>96</v>
      </c>
      <c r="AN46" s="42" t="s">
        <v>28</v>
      </c>
      <c r="AO46" s="43"/>
      <c r="AP46" s="43"/>
      <c r="AQ46" s="43"/>
      <c r="AR46" s="89"/>
    </row>
    <row r="47" spans="1:44" ht="27" customHeight="1" x14ac:dyDescent="0.25">
      <c r="A47" s="31">
        <v>2205080082</v>
      </c>
      <c r="B47" s="32" t="s">
        <v>87</v>
      </c>
      <c r="C47" s="33">
        <v>192145</v>
      </c>
      <c r="D47" s="34">
        <v>47</v>
      </c>
      <c r="E47" s="35">
        <v>28</v>
      </c>
      <c r="F47" s="47">
        <f t="shared" si="11"/>
        <v>75</v>
      </c>
      <c r="G47" s="34">
        <v>60</v>
      </c>
      <c r="H47" s="35">
        <v>28</v>
      </c>
      <c r="I47" s="47">
        <f t="shared" si="15"/>
        <v>88</v>
      </c>
      <c r="J47" s="34">
        <v>23</v>
      </c>
      <c r="K47" s="35">
        <v>24</v>
      </c>
      <c r="L47" s="48">
        <f t="shared" si="2"/>
        <v>47</v>
      </c>
      <c r="M47" s="34">
        <v>42</v>
      </c>
      <c r="N47" s="35">
        <v>25</v>
      </c>
      <c r="O47" s="47">
        <f t="shared" si="16"/>
        <v>67</v>
      </c>
      <c r="P47" s="34">
        <v>20</v>
      </c>
      <c r="Q47" s="35">
        <v>24</v>
      </c>
      <c r="R47" s="49">
        <f t="shared" si="4"/>
        <v>44</v>
      </c>
      <c r="S47" s="34">
        <v>60</v>
      </c>
      <c r="T47" s="35">
        <v>29</v>
      </c>
      <c r="U47" s="47">
        <f t="shared" si="14"/>
        <v>89</v>
      </c>
      <c r="V47" s="34">
        <v>22</v>
      </c>
      <c r="W47" s="35">
        <v>23</v>
      </c>
      <c r="X47" s="49">
        <f t="shared" si="6"/>
        <v>45</v>
      </c>
      <c r="Y47" s="34">
        <v>68</v>
      </c>
      <c r="Z47" s="35">
        <v>29</v>
      </c>
      <c r="AA47" s="47">
        <f t="shared" si="7"/>
        <v>97</v>
      </c>
      <c r="AB47" s="34">
        <v>20</v>
      </c>
      <c r="AC47" s="35">
        <v>24</v>
      </c>
      <c r="AD47" s="49">
        <f t="shared" si="8"/>
        <v>44</v>
      </c>
      <c r="AE47" s="34">
        <v>71</v>
      </c>
      <c r="AF47" s="35">
        <v>69</v>
      </c>
      <c r="AG47" s="48">
        <f t="shared" si="9"/>
        <v>140</v>
      </c>
      <c r="AH47" s="34">
        <v>23</v>
      </c>
      <c r="AI47" s="35">
        <v>24</v>
      </c>
      <c r="AJ47" s="49">
        <f t="shared" si="10"/>
        <v>47</v>
      </c>
      <c r="AK47" s="40"/>
      <c r="AL47" s="35">
        <v>783</v>
      </c>
      <c r="AM47" s="41">
        <v>87</v>
      </c>
      <c r="AN47" s="42" t="s">
        <v>28</v>
      </c>
      <c r="AO47" s="43"/>
      <c r="AP47" s="43"/>
      <c r="AQ47" s="43"/>
      <c r="AR47" s="89"/>
    </row>
    <row r="48" spans="1:44" ht="27" customHeight="1" x14ac:dyDescent="0.25">
      <c r="A48" s="31">
        <v>2205080084</v>
      </c>
      <c r="B48" s="32" t="s">
        <v>88</v>
      </c>
      <c r="C48" s="33">
        <v>192146</v>
      </c>
      <c r="D48" s="34">
        <v>47</v>
      </c>
      <c r="E48" s="35">
        <v>27</v>
      </c>
      <c r="F48" s="47">
        <f t="shared" si="11"/>
        <v>74</v>
      </c>
      <c r="G48" s="34">
        <v>56</v>
      </c>
      <c r="H48" s="35">
        <v>28</v>
      </c>
      <c r="I48" s="47">
        <f t="shared" si="15"/>
        <v>84</v>
      </c>
      <c r="J48" s="34">
        <v>23</v>
      </c>
      <c r="K48" s="35">
        <v>22</v>
      </c>
      <c r="L48" s="48">
        <f t="shared" si="2"/>
        <v>45</v>
      </c>
      <c r="M48" s="34">
        <v>37</v>
      </c>
      <c r="N48" s="35">
        <v>25</v>
      </c>
      <c r="O48" s="47">
        <f t="shared" si="16"/>
        <v>62</v>
      </c>
      <c r="P48" s="34">
        <v>18</v>
      </c>
      <c r="Q48" s="35">
        <v>22</v>
      </c>
      <c r="R48" s="49">
        <f t="shared" si="4"/>
        <v>40</v>
      </c>
      <c r="S48" s="34">
        <v>49</v>
      </c>
      <c r="T48" s="35">
        <v>22</v>
      </c>
      <c r="U48" s="47">
        <f t="shared" si="14"/>
        <v>71</v>
      </c>
      <c r="V48" s="34">
        <v>20</v>
      </c>
      <c r="W48" s="35">
        <v>23</v>
      </c>
      <c r="X48" s="49">
        <f t="shared" si="6"/>
        <v>43</v>
      </c>
      <c r="Y48" s="34">
        <v>50</v>
      </c>
      <c r="Z48" s="35">
        <v>28</v>
      </c>
      <c r="AA48" s="47">
        <f t="shared" si="7"/>
        <v>78</v>
      </c>
      <c r="AB48" s="34">
        <v>17</v>
      </c>
      <c r="AC48" s="35">
        <v>23</v>
      </c>
      <c r="AD48" s="49">
        <f t="shared" si="8"/>
        <v>40</v>
      </c>
      <c r="AE48" s="34">
        <v>70</v>
      </c>
      <c r="AF48" s="35">
        <v>70</v>
      </c>
      <c r="AG48" s="48">
        <f t="shared" si="9"/>
        <v>140</v>
      </c>
      <c r="AH48" s="34">
        <v>23</v>
      </c>
      <c r="AI48" s="35">
        <v>22</v>
      </c>
      <c r="AJ48" s="49">
        <f t="shared" si="10"/>
        <v>45</v>
      </c>
      <c r="AK48" s="40"/>
      <c r="AL48" s="35">
        <v>722</v>
      </c>
      <c r="AM48" s="41">
        <v>80.22</v>
      </c>
      <c r="AN48" s="42" t="s">
        <v>28</v>
      </c>
      <c r="AO48" s="43"/>
      <c r="AP48" s="43"/>
      <c r="AQ48" s="43"/>
      <c r="AR48" s="89"/>
    </row>
    <row r="49" spans="1:44" ht="27" customHeight="1" x14ac:dyDescent="0.25">
      <c r="A49" s="31">
        <v>2205080085</v>
      </c>
      <c r="B49" s="32" t="s">
        <v>89</v>
      </c>
      <c r="C49" s="33">
        <v>192147</v>
      </c>
      <c r="D49" s="34">
        <v>54</v>
      </c>
      <c r="E49" s="35">
        <v>28</v>
      </c>
      <c r="F49" s="47">
        <f t="shared" si="11"/>
        <v>82</v>
      </c>
      <c r="G49" s="34">
        <v>56</v>
      </c>
      <c r="H49" s="35">
        <v>28</v>
      </c>
      <c r="I49" s="47">
        <f t="shared" si="15"/>
        <v>84</v>
      </c>
      <c r="J49" s="34">
        <v>23</v>
      </c>
      <c r="K49" s="35">
        <v>23</v>
      </c>
      <c r="L49" s="48">
        <f t="shared" si="2"/>
        <v>46</v>
      </c>
      <c r="M49" s="34">
        <v>53</v>
      </c>
      <c r="N49" s="35">
        <v>26</v>
      </c>
      <c r="O49" s="47">
        <f t="shared" si="16"/>
        <v>79</v>
      </c>
      <c r="P49" s="34">
        <v>18</v>
      </c>
      <c r="Q49" s="35">
        <v>23</v>
      </c>
      <c r="R49" s="49">
        <f t="shared" si="4"/>
        <v>41</v>
      </c>
      <c r="S49" s="34">
        <v>59</v>
      </c>
      <c r="T49" s="35">
        <v>28</v>
      </c>
      <c r="U49" s="47">
        <f t="shared" si="14"/>
        <v>87</v>
      </c>
      <c r="V49" s="34">
        <v>22</v>
      </c>
      <c r="W49" s="35">
        <v>23</v>
      </c>
      <c r="X49" s="49">
        <f t="shared" si="6"/>
        <v>45</v>
      </c>
      <c r="Y49" s="34">
        <v>60</v>
      </c>
      <c r="Z49" s="35">
        <v>30</v>
      </c>
      <c r="AA49" s="47">
        <f t="shared" si="7"/>
        <v>90</v>
      </c>
      <c r="AB49" s="34">
        <v>18</v>
      </c>
      <c r="AC49" s="35">
        <v>23</v>
      </c>
      <c r="AD49" s="49">
        <f t="shared" si="8"/>
        <v>41</v>
      </c>
      <c r="AE49" s="34">
        <v>71</v>
      </c>
      <c r="AF49" s="35">
        <v>70</v>
      </c>
      <c r="AG49" s="48">
        <f t="shared" si="9"/>
        <v>141</v>
      </c>
      <c r="AH49" s="34">
        <v>22</v>
      </c>
      <c r="AI49" s="35">
        <v>22</v>
      </c>
      <c r="AJ49" s="49">
        <f t="shared" si="10"/>
        <v>44</v>
      </c>
      <c r="AK49" s="40"/>
      <c r="AL49" s="35">
        <v>780</v>
      </c>
      <c r="AM49" s="41">
        <v>86.67</v>
      </c>
      <c r="AN49" s="42" t="s">
        <v>28</v>
      </c>
      <c r="AO49" s="43"/>
      <c r="AP49" s="43"/>
      <c r="AQ49" s="43"/>
      <c r="AR49" s="89"/>
    </row>
    <row r="50" spans="1:44" ht="27" customHeight="1" x14ac:dyDescent="0.25">
      <c r="A50" s="31">
        <v>2205080086</v>
      </c>
      <c r="B50" s="32" t="s">
        <v>90</v>
      </c>
      <c r="C50" s="33">
        <v>192148</v>
      </c>
      <c r="D50" s="34">
        <v>48</v>
      </c>
      <c r="E50" s="35">
        <v>28</v>
      </c>
      <c r="F50" s="47">
        <f t="shared" si="11"/>
        <v>76</v>
      </c>
      <c r="G50" s="34">
        <v>53</v>
      </c>
      <c r="H50" s="35">
        <v>27</v>
      </c>
      <c r="I50" s="47">
        <f t="shared" si="15"/>
        <v>80</v>
      </c>
      <c r="J50" s="34">
        <v>23</v>
      </c>
      <c r="K50" s="35">
        <v>23</v>
      </c>
      <c r="L50" s="48">
        <f t="shared" si="2"/>
        <v>46</v>
      </c>
      <c r="M50" s="34">
        <v>53</v>
      </c>
      <c r="N50" s="35">
        <v>29</v>
      </c>
      <c r="O50" s="47">
        <f t="shared" si="16"/>
        <v>82</v>
      </c>
      <c r="P50" s="34">
        <v>20</v>
      </c>
      <c r="Q50" s="35">
        <v>24</v>
      </c>
      <c r="R50" s="49">
        <f t="shared" si="4"/>
        <v>44</v>
      </c>
      <c r="S50" s="34">
        <v>49</v>
      </c>
      <c r="T50" s="35">
        <v>26</v>
      </c>
      <c r="U50" s="47">
        <f t="shared" si="14"/>
        <v>75</v>
      </c>
      <c r="V50" s="34">
        <v>21</v>
      </c>
      <c r="W50" s="35">
        <v>23</v>
      </c>
      <c r="X50" s="49">
        <f t="shared" si="6"/>
        <v>44</v>
      </c>
      <c r="Y50" s="53">
        <v>49</v>
      </c>
      <c r="Z50" s="35">
        <v>28</v>
      </c>
      <c r="AA50" s="47">
        <f t="shared" si="7"/>
        <v>77</v>
      </c>
      <c r="AB50" s="34">
        <v>20</v>
      </c>
      <c r="AC50" s="35">
        <v>24</v>
      </c>
      <c r="AD50" s="49">
        <f t="shared" si="8"/>
        <v>44</v>
      </c>
      <c r="AE50" s="34">
        <v>70</v>
      </c>
      <c r="AF50" s="35">
        <v>68</v>
      </c>
      <c r="AG50" s="48">
        <f t="shared" si="9"/>
        <v>138</v>
      </c>
      <c r="AH50" s="34">
        <v>24</v>
      </c>
      <c r="AI50" s="35">
        <v>24</v>
      </c>
      <c r="AJ50" s="49">
        <f t="shared" si="10"/>
        <v>48</v>
      </c>
      <c r="AK50" s="40"/>
      <c r="AL50" s="35">
        <v>754</v>
      </c>
      <c r="AM50" s="41">
        <v>83.78</v>
      </c>
      <c r="AN50" s="42" t="s">
        <v>28</v>
      </c>
      <c r="AO50" s="43"/>
      <c r="AP50" s="43"/>
      <c r="AQ50" s="43"/>
      <c r="AR50" s="89"/>
    </row>
    <row r="51" spans="1:44" ht="27" customHeight="1" x14ac:dyDescent="0.25">
      <c r="A51" s="31">
        <v>2205080087</v>
      </c>
      <c r="B51" s="32" t="s">
        <v>91</v>
      </c>
      <c r="C51" s="33">
        <v>192149</v>
      </c>
      <c r="D51" s="34">
        <v>60</v>
      </c>
      <c r="E51" s="35">
        <v>28</v>
      </c>
      <c r="F51" s="47">
        <f t="shared" si="11"/>
        <v>88</v>
      </c>
      <c r="G51" s="34">
        <v>64</v>
      </c>
      <c r="H51" s="35">
        <v>30</v>
      </c>
      <c r="I51" s="47">
        <f t="shared" si="15"/>
        <v>94</v>
      </c>
      <c r="J51" s="34">
        <v>24</v>
      </c>
      <c r="K51" s="35">
        <v>24</v>
      </c>
      <c r="L51" s="48">
        <f t="shared" si="2"/>
        <v>48</v>
      </c>
      <c r="M51" s="34">
        <v>47</v>
      </c>
      <c r="N51" s="35">
        <v>28</v>
      </c>
      <c r="O51" s="47">
        <f t="shared" si="16"/>
        <v>75</v>
      </c>
      <c r="P51" s="34">
        <v>20</v>
      </c>
      <c r="Q51" s="35">
        <v>24</v>
      </c>
      <c r="R51" s="49">
        <f t="shared" si="4"/>
        <v>44</v>
      </c>
      <c r="S51" s="34">
        <v>56</v>
      </c>
      <c r="T51" s="35">
        <v>28</v>
      </c>
      <c r="U51" s="47">
        <f t="shared" si="14"/>
        <v>84</v>
      </c>
      <c r="V51" s="34">
        <v>24</v>
      </c>
      <c r="W51" s="35">
        <v>23</v>
      </c>
      <c r="X51" s="49">
        <f t="shared" si="6"/>
        <v>47</v>
      </c>
      <c r="Y51" s="34">
        <v>65</v>
      </c>
      <c r="Z51" s="35">
        <v>30</v>
      </c>
      <c r="AA51" s="47">
        <f t="shared" si="7"/>
        <v>95</v>
      </c>
      <c r="AB51" s="34">
        <v>22</v>
      </c>
      <c r="AC51" s="35">
        <v>24</v>
      </c>
      <c r="AD51" s="49">
        <f t="shared" si="8"/>
        <v>46</v>
      </c>
      <c r="AE51" s="34">
        <v>71</v>
      </c>
      <c r="AF51" s="35">
        <v>71</v>
      </c>
      <c r="AG51" s="48">
        <f t="shared" si="9"/>
        <v>142</v>
      </c>
      <c r="AH51" s="34">
        <v>24</v>
      </c>
      <c r="AI51" s="35">
        <v>23</v>
      </c>
      <c r="AJ51" s="49">
        <f t="shared" si="10"/>
        <v>47</v>
      </c>
      <c r="AK51" s="40"/>
      <c r="AL51" s="35">
        <v>810</v>
      </c>
      <c r="AM51" s="41">
        <v>90</v>
      </c>
      <c r="AN51" s="42" t="s">
        <v>28</v>
      </c>
      <c r="AO51" s="43"/>
      <c r="AP51" s="43"/>
      <c r="AQ51" s="43"/>
      <c r="AR51" s="89"/>
    </row>
    <row r="52" spans="1:44" ht="27" customHeight="1" x14ac:dyDescent="0.25">
      <c r="A52" s="31">
        <v>2205080088</v>
      </c>
      <c r="B52" s="32" t="s">
        <v>92</v>
      </c>
      <c r="C52" s="33">
        <v>192150</v>
      </c>
      <c r="D52" s="34">
        <v>60</v>
      </c>
      <c r="E52" s="35">
        <v>28</v>
      </c>
      <c r="F52" s="47">
        <f t="shared" si="11"/>
        <v>88</v>
      </c>
      <c r="G52" s="34">
        <v>54</v>
      </c>
      <c r="H52" s="35">
        <v>28</v>
      </c>
      <c r="I52" s="47">
        <f t="shared" si="15"/>
        <v>82</v>
      </c>
      <c r="J52" s="34">
        <v>23</v>
      </c>
      <c r="K52" s="35">
        <v>23</v>
      </c>
      <c r="L52" s="48">
        <f t="shared" si="2"/>
        <v>46</v>
      </c>
      <c r="M52" s="34">
        <v>45</v>
      </c>
      <c r="N52" s="35">
        <v>26</v>
      </c>
      <c r="O52" s="47">
        <f t="shared" si="16"/>
        <v>71</v>
      </c>
      <c r="P52" s="34">
        <v>17</v>
      </c>
      <c r="Q52" s="35">
        <v>23</v>
      </c>
      <c r="R52" s="49">
        <f t="shared" si="4"/>
        <v>40</v>
      </c>
      <c r="S52" s="34">
        <v>58</v>
      </c>
      <c r="T52" s="35">
        <v>28</v>
      </c>
      <c r="U52" s="47">
        <f t="shared" si="14"/>
        <v>86</v>
      </c>
      <c r="V52" s="34">
        <v>23</v>
      </c>
      <c r="W52" s="35">
        <v>23</v>
      </c>
      <c r="X52" s="49">
        <f t="shared" si="6"/>
        <v>46</v>
      </c>
      <c r="Y52" s="34">
        <v>59</v>
      </c>
      <c r="Z52" s="35">
        <v>30</v>
      </c>
      <c r="AA52" s="47">
        <f t="shared" si="7"/>
        <v>89</v>
      </c>
      <c r="AB52" s="34">
        <v>21</v>
      </c>
      <c r="AC52" s="35">
        <v>23</v>
      </c>
      <c r="AD52" s="49">
        <f t="shared" si="8"/>
        <v>44</v>
      </c>
      <c r="AE52" s="34">
        <v>72</v>
      </c>
      <c r="AF52" s="35">
        <v>72</v>
      </c>
      <c r="AG52" s="48">
        <f t="shared" si="9"/>
        <v>144</v>
      </c>
      <c r="AH52" s="34">
        <v>23</v>
      </c>
      <c r="AI52" s="35">
        <v>22</v>
      </c>
      <c r="AJ52" s="49">
        <f t="shared" si="10"/>
        <v>45</v>
      </c>
      <c r="AK52" s="40"/>
      <c r="AL52" s="35">
        <v>781</v>
      </c>
      <c r="AM52" s="41">
        <v>86.71</v>
      </c>
      <c r="AN52" s="42" t="s">
        <v>28</v>
      </c>
      <c r="AO52" s="43"/>
      <c r="AP52" s="43"/>
      <c r="AQ52" s="43"/>
      <c r="AR52" s="89"/>
    </row>
    <row r="53" spans="1:44" ht="27" customHeight="1" x14ac:dyDescent="0.25">
      <c r="A53" s="31">
        <v>2205080093</v>
      </c>
      <c r="B53" s="32" t="s">
        <v>93</v>
      </c>
      <c r="C53" s="33">
        <v>192151</v>
      </c>
      <c r="D53" s="34">
        <v>58</v>
      </c>
      <c r="E53" s="35">
        <v>28</v>
      </c>
      <c r="F53" s="47">
        <f t="shared" si="11"/>
        <v>86</v>
      </c>
      <c r="G53" s="34">
        <v>56</v>
      </c>
      <c r="H53" s="35">
        <v>30</v>
      </c>
      <c r="I53" s="47">
        <f t="shared" si="15"/>
        <v>86</v>
      </c>
      <c r="J53" s="34">
        <v>24</v>
      </c>
      <c r="K53" s="35">
        <v>23</v>
      </c>
      <c r="L53" s="48">
        <f t="shared" si="2"/>
        <v>47</v>
      </c>
      <c r="M53" s="34">
        <v>53</v>
      </c>
      <c r="N53" s="35">
        <v>29</v>
      </c>
      <c r="O53" s="47">
        <f t="shared" si="16"/>
        <v>82</v>
      </c>
      <c r="P53" s="34">
        <v>20</v>
      </c>
      <c r="Q53" s="35">
        <v>24</v>
      </c>
      <c r="R53" s="49">
        <f t="shared" si="4"/>
        <v>44</v>
      </c>
      <c r="S53" s="34">
        <v>64</v>
      </c>
      <c r="T53" s="35">
        <v>26</v>
      </c>
      <c r="U53" s="47">
        <f t="shared" si="14"/>
        <v>90</v>
      </c>
      <c r="V53" s="34">
        <v>22</v>
      </c>
      <c r="W53" s="35">
        <v>23</v>
      </c>
      <c r="X53" s="49">
        <f t="shared" si="6"/>
        <v>45</v>
      </c>
      <c r="Y53" s="34">
        <v>68</v>
      </c>
      <c r="Z53" s="35">
        <v>30</v>
      </c>
      <c r="AA53" s="47">
        <f t="shared" si="7"/>
        <v>98</v>
      </c>
      <c r="AB53" s="34">
        <v>23</v>
      </c>
      <c r="AC53" s="35">
        <v>23</v>
      </c>
      <c r="AD53" s="49">
        <f t="shared" si="8"/>
        <v>46</v>
      </c>
      <c r="AE53" s="34">
        <v>71</v>
      </c>
      <c r="AF53" s="35">
        <v>72</v>
      </c>
      <c r="AG53" s="48">
        <f t="shared" si="9"/>
        <v>143</v>
      </c>
      <c r="AH53" s="34">
        <v>24</v>
      </c>
      <c r="AI53" s="35">
        <v>24</v>
      </c>
      <c r="AJ53" s="49">
        <f t="shared" si="10"/>
        <v>48</v>
      </c>
      <c r="AK53" s="40"/>
      <c r="AL53" s="35">
        <v>815</v>
      </c>
      <c r="AM53" s="41">
        <v>90.56</v>
      </c>
      <c r="AN53" s="42" t="s">
        <v>28</v>
      </c>
      <c r="AO53" s="43"/>
      <c r="AP53" s="43"/>
      <c r="AQ53" s="43"/>
      <c r="AR53" s="89"/>
    </row>
    <row r="54" spans="1:44" ht="27" customHeight="1" x14ac:dyDescent="0.25">
      <c r="A54" s="31">
        <v>2205080095</v>
      </c>
      <c r="B54" s="32" t="s">
        <v>94</v>
      </c>
      <c r="C54" s="33">
        <v>192152</v>
      </c>
      <c r="D54" s="34">
        <v>28</v>
      </c>
      <c r="E54" s="35">
        <v>27</v>
      </c>
      <c r="F54" s="47">
        <f t="shared" si="11"/>
        <v>55</v>
      </c>
      <c r="G54" s="34">
        <v>61</v>
      </c>
      <c r="H54" s="35">
        <v>28</v>
      </c>
      <c r="I54" s="47">
        <f t="shared" si="15"/>
        <v>89</v>
      </c>
      <c r="J54" s="34">
        <v>23</v>
      </c>
      <c r="K54" s="35">
        <v>23</v>
      </c>
      <c r="L54" s="48">
        <f t="shared" si="2"/>
        <v>46</v>
      </c>
      <c r="M54" s="34">
        <v>36</v>
      </c>
      <c r="N54" s="35">
        <v>28</v>
      </c>
      <c r="O54" s="47">
        <f t="shared" si="16"/>
        <v>64</v>
      </c>
      <c r="P54" s="34">
        <v>18</v>
      </c>
      <c r="Q54" s="35">
        <v>22</v>
      </c>
      <c r="R54" s="49">
        <f t="shared" si="4"/>
        <v>40</v>
      </c>
      <c r="S54" s="34">
        <v>61</v>
      </c>
      <c r="T54" s="35">
        <v>29</v>
      </c>
      <c r="U54" s="47">
        <f t="shared" si="14"/>
        <v>90</v>
      </c>
      <c r="V54" s="34">
        <v>23</v>
      </c>
      <c r="W54" s="35">
        <v>23</v>
      </c>
      <c r="X54" s="49">
        <f t="shared" si="6"/>
        <v>46</v>
      </c>
      <c r="Y54" s="34">
        <v>64</v>
      </c>
      <c r="Z54" s="35">
        <v>28</v>
      </c>
      <c r="AA54" s="47">
        <f t="shared" si="7"/>
        <v>92</v>
      </c>
      <c r="AB54" s="34">
        <v>20</v>
      </c>
      <c r="AC54" s="35">
        <v>24</v>
      </c>
      <c r="AD54" s="49">
        <f t="shared" si="8"/>
        <v>44</v>
      </c>
      <c r="AE54" s="34">
        <v>71</v>
      </c>
      <c r="AF54" s="35">
        <v>71</v>
      </c>
      <c r="AG54" s="48">
        <f t="shared" si="9"/>
        <v>142</v>
      </c>
      <c r="AH54" s="34">
        <v>23</v>
      </c>
      <c r="AI54" s="35">
        <v>24</v>
      </c>
      <c r="AJ54" s="49">
        <f t="shared" si="10"/>
        <v>47</v>
      </c>
      <c r="AK54" s="40"/>
      <c r="AL54" s="35">
        <v>755</v>
      </c>
      <c r="AM54" s="41">
        <v>83.89</v>
      </c>
      <c r="AN54" s="42" t="s">
        <v>28</v>
      </c>
      <c r="AO54" s="43"/>
      <c r="AP54" s="43"/>
      <c r="AQ54" s="43"/>
      <c r="AR54" s="89"/>
    </row>
    <row r="55" spans="1:44" ht="27" customHeight="1" x14ac:dyDescent="0.25">
      <c r="A55" s="31">
        <v>2205080096</v>
      </c>
      <c r="B55" s="32" t="s">
        <v>95</v>
      </c>
      <c r="C55" s="33">
        <v>192153</v>
      </c>
      <c r="D55" s="34">
        <v>63</v>
      </c>
      <c r="E55" s="35">
        <v>30</v>
      </c>
      <c r="F55" s="47">
        <f t="shared" si="11"/>
        <v>93</v>
      </c>
      <c r="G55" s="34">
        <v>62</v>
      </c>
      <c r="H55" s="35">
        <v>29</v>
      </c>
      <c r="I55" s="47">
        <f t="shared" si="15"/>
        <v>91</v>
      </c>
      <c r="J55" s="34">
        <v>24</v>
      </c>
      <c r="K55" s="35">
        <v>24</v>
      </c>
      <c r="L55" s="48">
        <f t="shared" si="2"/>
        <v>48</v>
      </c>
      <c r="M55" s="34">
        <v>60</v>
      </c>
      <c r="N55" s="35">
        <v>30</v>
      </c>
      <c r="O55" s="47">
        <f t="shared" si="16"/>
        <v>90</v>
      </c>
      <c r="P55" s="34">
        <v>21</v>
      </c>
      <c r="Q55" s="35">
        <v>24</v>
      </c>
      <c r="R55" s="49">
        <f t="shared" si="4"/>
        <v>45</v>
      </c>
      <c r="S55" s="34">
        <v>63</v>
      </c>
      <c r="T55" s="35">
        <v>30</v>
      </c>
      <c r="U55" s="47">
        <f t="shared" si="14"/>
        <v>93</v>
      </c>
      <c r="V55" s="34">
        <v>24</v>
      </c>
      <c r="W55" s="35">
        <v>24</v>
      </c>
      <c r="X55" s="49">
        <f t="shared" si="6"/>
        <v>48</v>
      </c>
      <c r="Y55" s="34">
        <v>64</v>
      </c>
      <c r="Z55" s="35">
        <v>30</v>
      </c>
      <c r="AA55" s="47">
        <f t="shared" si="7"/>
        <v>94</v>
      </c>
      <c r="AB55" s="34">
        <v>22</v>
      </c>
      <c r="AC55" s="35">
        <v>24</v>
      </c>
      <c r="AD55" s="49">
        <f t="shared" si="8"/>
        <v>46</v>
      </c>
      <c r="AE55" s="34">
        <v>73</v>
      </c>
      <c r="AF55" s="35">
        <v>73</v>
      </c>
      <c r="AG55" s="48">
        <f t="shared" si="9"/>
        <v>146</v>
      </c>
      <c r="AH55" s="34">
        <v>24</v>
      </c>
      <c r="AI55" s="35">
        <v>24</v>
      </c>
      <c r="AJ55" s="49">
        <f t="shared" si="10"/>
        <v>48</v>
      </c>
      <c r="AK55" s="40"/>
      <c r="AL55" s="35">
        <v>842</v>
      </c>
      <c r="AM55" s="41">
        <v>93.56</v>
      </c>
      <c r="AN55" s="42" t="s">
        <v>28</v>
      </c>
      <c r="AO55" s="43"/>
      <c r="AP55" s="43"/>
      <c r="AQ55" s="43"/>
      <c r="AR55" s="89"/>
    </row>
    <row r="56" spans="1:44" ht="27" customHeight="1" x14ac:dyDescent="0.25">
      <c r="A56" s="31">
        <v>2205080097</v>
      </c>
      <c r="B56" s="32" t="s">
        <v>96</v>
      </c>
      <c r="C56" s="33">
        <v>192154</v>
      </c>
      <c r="D56" s="34">
        <v>62</v>
      </c>
      <c r="E56" s="35">
        <v>28</v>
      </c>
      <c r="F56" s="47">
        <f t="shared" si="11"/>
        <v>90</v>
      </c>
      <c r="G56" s="34">
        <v>66</v>
      </c>
      <c r="H56" s="35">
        <v>30</v>
      </c>
      <c r="I56" s="47">
        <f t="shared" si="15"/>
        <v>96</v>
      </c>
      <c r="J56" s="34">
        <v>24</v>
      </c>
      <c r="K56" s="35">
        <v>24</v>
      </c>
      <c r="L56" s="48">
        <f t="shared" si="2"/>
        <v>48</v>
      </c>
      <c r="M56" s="34">
        <v>57</v>
      </c>
      <c r="N56" s="35">
        <v>28</v>
      </c>
      <c r="O56" s="47">
        <f t="shared" si="16"/>
        <v>85</v>
      </c>
      <c r="P56" s="34">
        <v>21</v>
      </c>
      <c r="Q56" s="35">
        <v>24</v>
      </c>
      <c r="R56" s="49">
        <f t="shared" si="4"/>
        <v>45</v>
      </c>
      <c r="S56" s="34">
        <v>61</v>
      </c>
      <c r="T56" s="35">
        <v>30</v>
      </c>
      <c r="U56" s="47">
        <f t="shared" si="14"/>
        <v>91</v>
      </c>
      <c r="V56" s="34">
        <v>24</v>
      </c>
      <c r="W56" s="35">
        <v>23</v>
      </c>
      <c r="X56" s="49">
        <f t="shared" si="6"/>
        <v>47</v>
      </c>
      <c r="Y56" s="34">
        <v>67</v>
      </c>
      <c r="Z56" s="35">
        <v>30</v>
      </c>
      <c r="AA56" s="47">
        <f t="shared" si="7"/>
        <v>97</v>
      </c>
      <c r="AB56" s="34">
        <v>23</v>
      </c>
      <c r="AC56" s="35">
        <v>23</v>
      </c>
      <c r="AD56" s="49">
        <f t="shared" si="8"/>
        <v>46</v>
      </c>
      <c r="AE56" s="34">
        <v>72</v>
      </c>
      <c r="AF56" s="35">
        <v>71</v>
      </c>
      <c r="AG56" s="48">
        <f t="shared" si="9"/>
        <v>143</v>
      </c>
      <c r="AH56" s="34">
        <v>23</v>
      </c>
      <c r="AI56" s="35">
        <v>24</v>
      </c>
      <c r="AJ56" s="49">
        <f t="shared" si="10"/>
        <v>47</v>
      </c>
      <c r="AK56" s="40"/>
      <c r="AL56" s="35">
        <v>835</v>
      </c>
      <c r="AM56" s="41">
        <v>92.78</v>
      </c>
      <c r="AN56" s="42" t="s">
        <v>28</v>
      </c>
      <c r="AO56" s="43"/>
      <c r="AP56" s="43"/>
      <c r="AQ56" s="43"/>
      <c r="AR56" s="89"/>
    </row>
    <row r="57" spans="1:44" ht="27" customHeight="1" x14ac:dyDescent="0.25">
      <c r="A57" s="31">
        <v>2205080098</v>
      </c>
      <c r="B57" s="32" t="s">
        <v>97</v>
      </c>
      <c r="C57" s="33">
        <v>192155</v>
      </c>
      <c r="D57" s="34">
        <v>59</v>
      </c>
      <c r="E57" s="35">
        <v>28</v>
      </c>
      <c r="F57" s="47">
        <f t="shared" si="11"/>
        <v>87</v>
      </c>
      <c r="G57" s="34">
        <v>53</v>
      </c>
      <c r="H57" s="35">
        <v>25</v>
      </c>
      <c r="I57" s="47">
        <f t="shared" si="15"/>
        <v>78</v>
      </c>
      <c r="J57" s="34">
        <v>21</v>
      </c>
      <c r="K57" s="35">
        <v>21</v>
      </c>
      <c r="L57" s="48">
        <f t="shared" si="2"/>
        <v>42</v>
      </c>
      <c r="M57" s="34">
        <v>48</v>
      </c>
      <c r="N57" s="35">
        <v>26</v>
      </c>
      <c r="O57" s="47">
        <f t="shared" si="16"/>
        <v>74</v>
      </c>
      <c r="P57" s="34">
        <v>16</v>
      </c>
      <c r="Q57" s="35">
        <v>21</v>
      </c>
      <c r="R57" s="49">
        <f t="shared" si="4"/>
        <v>37</v>
      </c>
      <c r="S57" s="34">
        <v>59</v>
      </c>
      <c r="T57" s="35">
        <v>25</v>
      </c>
      <c r="U57" s="47">
        <f t="shared" si="14"/>
        <v>84</v>
      </c>
      <c r="V57" s="34">
        <v>20</v>
      </c>
      <c r="W57" s="35">
        <v>22</v>
      </c>
      <c r="X57" s="49">
        <f t="shared" si="6"/>
        <v>42</v>
      </c>
      <c r="Y57" s="34">
        <v>51</v>
      </c>
      <c r="Z57" s="35">
        <v>25</v>
      </c>
      <c r="AA57" s="47">
        <f t="shared" si="7"/>
        <v>76</v>
      </c>
      <c r="AB57" s="34">
        <v>18</v>
      </c>
      <c r="AC57" s="35">
        <v>22</v>
      </c>
      <c r="AD57" s="49">
        <f t="shared" si="8"/>
        <v>40</v>
      </c>
      <c r="AE57" s="34">
        <v>65</v>
      </c>
      <c r="AF57" s="35">
        <v>66</v>
      </c>
      <c r="AG57" s="48">
        <f t="shared" si="9"/>
        <v>131</v>
      </c>
      <c r="AH57" s="34">
        <v>23</v>
      </c>
      <c r="AI57" s="35">
        <v>23</v>
      </c>
      <c r="AJ57" s="49">
        <f t="shared" si="10"/>
        <v>46</v>
      </c>
      <c r="AK57" s="40"/>
      <c r="AL57" s="35">
        <v>737</v>
      </c>
      <c r="AM57" s="41">
        <v>81.89</v>
      </c>
      <c r="AN57" s="42" t="s">
        <v>28</v>
      </c>
      <c r="AO57" s="43"/>
      <c r="AP57" s="43"/>
      <c r="AQ57" s="43"/>
      <c r="AR57" s="89"/>
    </row>
    <row r="58" spans="1:44" ht="27" customHeight="1" x14ac:dyDescent="0.25">
      <c r="A58" s="31">
        <v>2205080099</v>
      </c>
      <c r="B58" s="32" t="s">
        <v>98</v>
      </c>
      <c r="C58" s="33">
        <v>192156</v>
      </c>
      <c r="D58" s="34">
        <v>61</v>
      </c>
      <c r="E58" s="35">
        <v>27</v>
      </c>
      <c r="F58" s="47">
        <f t="shared" si="11"/>
        <v>88</v>
      </c>
      <c r="G58" s="34">
        <v>63</v>
      </c>
      <c r="H58" s="35">
        <v>26</v>
      </c>
      <c r="I58" s="47">
        <f t="shared" si="15"/>
        <v>89</v>
      </c>
      <c r="J58" s="34">
        <v>23</v>
      </c>
      <c r="K58" s="35">
        <v>23</v>
      </c>
      <c r="L58" s="48">
        <f t="shared" si="2"/>
        <v>46</v>
      </c>
      <c r="M58" s="34">
        <v>42</v>
      </c>
      <c r="N58" s="35">
        <v>25</v>
      </c>
      <c r="O58" s="47">
        <f t="shared" si="16"/>
        <v>67</v>
      </c>
      <c r="P58" s="34">
        <v>16</v>
      </c>
      <c r="Q58" s="35">
        <v>23</v>
      </c>
      <c r="R58" s="49">
        <f t="shared" si="4"/>
        <v>39</v>
      </c>
      <c r="S58" s="34">
        <v>58</v>
      </c>
      <c r="T58" s="35">
        <v>25</v>
      </c>
      <c r="U58" s="47">
        <f t="shared" si="14"/>
        <v>83</v>
      </c>
      <c r="V58" s="34">
        <v>22</v>
      </c>
      <c r="W58" s="35">
        <v>23</v>
      </c>
      <c r="X58" s="49">
        <f t="shared" si="6"/>
        <v>45</v>
      </c>
      <c r="Y58" s="34">
        <v>59</v>
      </c>
      <c r="Z58" s="35">
        <v>27</v>
      </c>
      <c r="AA58" s="47">
        <f t="shared" si="7"/>
        <v>86</v>
      </c>
      <c r="AB58" s="34">
        <v>18</v>
      </c>
      <c r="AC58" s="35">
        <v>23</v>
      </c>
      <c r="AD58" s="49">
        <f t="shared" si="8"/>
        <v>41</v>
      </c>
      <c r="AE58" s="34">
        <v>68</v>
      </c>
      <c r="AF58" s="35">
        <v>67</v>
      </c>
      <c r="AG58" s="48">
        <f t="shared" si="9"/>
        <v>135</v>
      </c>
      <c r="AH58" s="34">
        <v>22</v>
      </c>
      <c r="AI58" s="35">
        <v>22</v>
      </c>
      <c r="AJ58" s="49">
        <f t="shared" si="10"/>
        <v>44</v>
      </c>
      <c r="AK58" s="40"/>
      <c r="AL58" s="35">
        <v>763</v>
      </c>
      <c r="AM58" s="41">
        <v>84.78</v>
      </c>
      <c r="AN58" s="42" t="s">
        <v>28</v>
      </c>
      <c r="AO58" s="43"/>
      <c r="AP58" s="43"/>
      <c r="AQ58" s="43"/>
      <c r="AR58" s="89"/>
    </row>
    <row r="59" spans="1:44" ht="27" customHeight="1" x14ac:dyDescent="0.25">
      <c r="A59" s="31">
        <v>2205080101</v>
      </c>
      <c r="B59" s="32" t="s">
        <v>99</v>
      </c>
      <c r="C59" s="33">
        <v>192157</v>
      </c>
      <c r="D59" s="34">
        <v>50</v>
      </c>
      <c r="E59" s="35">
        <v>28</v>
      </c>
      <c r="F59" s="47">
        <f t="shared" si="11"/>
        <v>78</v>
      </c>
      <c r="G59" s="34">
        <v>58</v>
      </c>
      <c r="H59" s="35">
        <v>28</v>
      </c>
      <c r="I59" s="47">
        <f t="shared" si="15"/>
        <v>86</v>
      </c>
      <c r="J59" s="34">
        <v>23</v>
      </c>
      <c r="K59" s="35">
        <v>23</v>
      </c>
      <c r="L59" s="48">
        <f t="shared" si="2"/>
        <v>46</v>
      </c>
      <c r="M59" s="34">
        <v>53</v>
      </c>
      <c r="N59" s="35">
        <v>26</v>
      </c>
      <c r="O59" s="47">
        <f t="shared" si="16"/>
        <v>79</v>
      </c>
      <c r="P59" s="34">
        <v>19</v>
      </c>
      <c r="Q59" s="35">
        <v>24</v>
      </c>
      <c r="R59" s="49">
        <f t="shared" si="4"/>
        <v>43</v>
      </c>
      <c r="S59" s="34">
        <v>60</v>
      </c>
      <c r="T59" s="35">
        <v>28</v>
      </c>
      <c r="U59" s="47">
        <f t="shared" si="14"/>
        <v>88</v>
      </c>
      <c r="V59" s="34">
        <v>22</v>
      </c>
      <c r="W59" s="35">
        <v>23</v>
      </c>
      <c r="X59" s="49">
        <f t="shared" si="6"/>
        <v>45</v>
      </c>
      <c r="Y59" s="34">
        <v>64</v>
      </c>
      <c r="Z59" s="35">
        <v>28</v>
      </c>
      <c r="AA59" s="47">
        <f t="shared" si="7"/>
        <v>92</v>
      </c>
      <c r="AB59" s="34">
        <v>22</v>
      </c>
      <c r="AC59" s="35">
        <v>24</v>
      </c>
      <c r="AD59" s="49">
        <f t="shared" si="8"/>
        <v>46</v>
      </c>
      <c r="AE59" s="34">
        <v>74</v>
      </c>
      <c r="AF59" s="35">
        <v>72</v>
      </c>
      <c r="AG59" s="48">
        <f t="shared" si="9"/>
        <v>146</v>
      </c>
      <c r="AH59" s="34">
        <v>23</v>
      </c>
      <c r="AI59" s="35">
        <v>23</v>
      </c>
      <c r="AJ59" s="49">
        <f t="shared" si="10"/>
        <v>46</v>
      </c>
      <c r="AK59" s="40"/>
      <c r="AL59" s="35">
        <v>795</v>
      </c>
      <c r="AM59" s="41">
        <v>88.33</v>
      </c>
      <c r="AN59" s="42" t="s">
        <v>28</v>
      </c>
      <c r="AO59" s="43"/>
      <c r="AP59" s="43"/>
      <c r="AQ59" s="43"/>
      <c r="AR59" s="89"/>
    </row>
    <row r="60" spans="1:44" ht="27" customHeight="1" x14ac:dyDescent="0.25">
      <c r="A60" s="31">
        <v>2205080102</v>
      </c>
      <c r="B60" s="32" t="s">
        <v>100</v>
      </c>
      <c r="C60" s="33">
        <v>192158</v>
      </c>
      <c r="D60" s="34">
        <v>39</v>
      </c>
      <c r="E60" s="35">
        <v>27</v>
      </c>
      <c r="F60" s="47">
        <f t="shared" si="11"/>
        <v>66</v>
      </c>
      <c r="G60" s="34">
        <v>58</v>
      </c>
      <c r="H60" s="35">
        <v>28</v>
      </c>
      <c r="I60" s="47">
        <f t="shared" si="15"/>
        <v>86</v>
      </c>
      <c r="J60" s="34">
        <v>23</v>
      </c>
      <c r="K60" s="35">
        <v>23</v>
      </c>
      <c r="L60" s="48">
        <f t="shared" si="2"/>
        <v>46</v>
      </c>
      <c r="M60" s="34">
        <v>37</v>
      </c>
      <c r="N60" s="35">
        <v>26</v>
      </c>
      <c r="O60" s="47">
        <f t="shared" si="16"/>
        <v>63</v>
      </c>
      <c r="P60" s="34">
        <v>20</v>
      </c>
      <c r="Q60" s="35">
        <v>22</v>
      </c>
      <c r="R60" s="49">
        <f t="shared" si="4"/>
        <v>42</v>
      </c>
      <c r="S60" s="34">
        <v>58</v>
      </c>
      <c r="T60" s="35">
        <v>26</v>
      </c>
      <c r="U60" s="47">
        <f t="shared" si="14"/>
        <v>84</v>
      </c>
      <c r="V60" s="34">
        <v>23</v>
      </c>
      <c r="W60" s="35">
        <v>23</v>
      </c>
      <c r="X60" s="49">
        <f t="shared" si="6"/>
        <v>46</v>
      </c>
      <c r="Y60" s="34">
        <v>41</v>
      </c>
      <c r="Z60" s="35">
        <v>27</v>
      </c>
      <c r="AA60" s="47">
        <f t="shared" si="7"/>
        <v>68</v>
      </c>
      <c r="AB60" s="34">
        <v>21</v>
      </c>
      <c r="AC60" s="35">
        <v>24</v>
      </c>
      <c r="AD60" s="49">
        <f t="shared" si="8"/>
        <v>45</v>
      </c>
      <c r="AE60" s="34">
        <v>71</v>
      </c>
      <c r="AF60" s="35">
        <v>69</v>
      </c>
      <c r="AG60" s="48">
        <f t="shared" si="9"/>
        <v>140</v>
      </c>
      <c r="AH60" s="34">
        <v>23</v>
      </c>
      <c r="AI60" s="35">
        <v>23</v>
      </c>
      <c r="AJ60" s="49">
        <f t="shared" si="10"/>
        <v>46</v>
      </c>
      <c r="AK60" s="40"/>
      <c r="AL60" s="35">
        <v>732</v>
      </c>
      <c r="AM60" s="41">
        <v>81.33</v>
      </c>
      <c r="AN60" s="42" t="s">
        <v>28</v>
      </c>
      <c r="AO60" s="43"/>
      <c r="AP60" s="43"/>
      <c r="AQ60" s="43"/>
      <c r="AR60" s="89"/>
    </row>
    <row r="61" spans="1:44" ht="27" customHeight="1" x14ac:dyDescent="0.25">
      <c r="A61" s="31">
        <v>2205080103</v>
      </c>
      <c r="B61" s="32" t="s">
        <v>101</v>
      </c>
      <c r="C61" s="33">
        <v>192159</v>
      </c>
      <c r="D61" s="34">
        <v>54</v>
      </c>
      <c r="E61" s="35">
        <v>28</v>
      </c>
      <c r="F61" s="47">
        <f t="shared" si="11"/>
        <v>82</v>
      </c>
      <c r="G61" s="34">
        <v>53</v>
      </c>
      <c r="H61" s="35">
        <v>26</v>
      </c>
      <c r="I61" s="47">
        <f t="shared" si="15"/>
        <v>79</v>
      </c>
      <c r="J61" s="34">
        <v>22</v>
      </c>
      <c r="K61" s="35">
        <v>23</v>
      </c>
      <c r="L61" s="48">
        <f t="shared" si="2"/>
        <v>45</v>
      </c>
      <c r="M61" s="34">
        <v>44</v>
      </c>
      <c r="N61" s="35">
        <v>28</v>
      </c>
      <c r="O61" s="47">
        <f t="shared" si="16"/>
        <v>72</v>
      </c>
      <c r="P61" s="34">
        <v>16</v>
      </c>
      <c r="Q61" s="35">
        <v>22</v>
      </c>
      <c r="R61" s="49">
        <f t="shared" si="4"/>
        <v>38</v>
      </c>
      <c r="S61" s="34">
        <v>60</v>
      </c>
      <c r="T61" s="35">
        <v>26</v>
      </c>
      <c r="U61" s="47">
        <f t="shared" si="14"/>
        <v>86</v>
      </c>
      <c r="V61" s="34">
        <v>22</v>
      </c>
      <c r="W61" s="35">
        <v>23</v>
      </c>
      <c r="X61" s="49">
        <f t="shared" si="6"/>
        <v>45</v>
      </c>
      <c r="Y61" s="34">
        <v>57</v>
      </c>
      <c r="Z61" s="35">
        <v>28</v>
      </c>
      <c r="AA61" s="47">
        <f t="shared" si="7"/>
        <v>85</v>
      </c>
      <c r="AB61" s="34">
        <v>20</v>
      </c>
      <c r="AC61" s="35">
        <v>23</v>
      </c>
      <c r="AD61" s="49">
        <f t="shared" si="8"/>
        <v>43</v>
      </c>
      <c r="AE61" s="34">
        <v>68</v>
      </c>
      <c r="AF61" s="35">
        <v>67</v>
      </c>
      <c r="AG61" s="48">
        <f t="shared" si="9"/>
        <v>135</v>
      </c>
      <c r="AH61" s="34">
        <v>24</v>
      </c>
      <c r="AI61" s="35">
        <v>23</v>
      </c>
      <c r="AJ61" s="49">
        <f t="shared" si="10"/>
        <v>47</v>
      </c>
      <c r="AK61" s="40"/>
      <c r="AL61" s="35">
        <v>757</v>
      </c>
      <c r="AM61" s="41">
        <v>84.44</v>
      </c>
      <c r="AN61" s="42" t="s">
        <v>28</v>
      </c>
      <c r="AO61" s="43"/>
      <c r="AP61" s="43"/>
      <c r="AQ61" s="43"/>
      <c r="AR61" s="89"/>
    </row>
    <row r="62" spans="1:44" ht="27" customHeight="1" x14ac:dyDescent="0.25">
      <c r="A62" s="31">
        <v>2205080104</v>
      </c>
      <c r="B62" s="32" t="s">
        <v>102</v>
      </c>
      <c r="C62" s="33">
        <v>192160</v>
      </c>
      <c r="D62" s="34">
        <v>39</v>
      </c>
      <c r="E62" s="35">
        <v>27</v>
      </c>
      <c r="F62" s="47">
        <f t="shared" si="11"/>
        <v>66</v>
      </c>
      <c r="G62" s="34">
        <v>54</v>
      </c>
      <c r="H62" s="35">
        <v>26</v>
      </c>
      <c r="I62" s="47">
        <f t="shared" si="15"/>
        <v>80</v>
      </c>
      <c r="J62" s="34">
        <v>22</v>
      </c>
      <c r="K62" s="35">
        <v>22</v>
      </c>
      <c r="L62" s="48">
        <f t="shared" si="2"/>
        <v>44</v>
      </c>
      <c r="M62" s="34">
        <v>38</v>
      </c>
      <c r="N62" s="35">
        <v>26</v>
      </c>
      <c r="O62" s="47">
        <f t="shared" si="16"/>
        <v>64</v>
      </c>
      <c r="P62" s="34">
        <v>16</v>
      </c>
      <c r="Q62" s="35">
        <v>22</v>
      </c>
      <c r="R62" s="49">
        <f t="shared" si="4"/>
        <v>38</v>
      </c>
      <c r="S62" s="34">
        <v>52</v>
      </c>
      <c r="T62" s="35">
        <v>21</v>
      </c>
      <c r="U62" s="47">
        <f t="shared" si="14"/>
        <v>73</v>
      </c>
      <c r="V62" s="34">
        <v>21</v>
      </c>
      <c r="W62" s="35">
        <v>23</v>
      </c>
      <c r="X62" s="49">
        <f t="shared" si="6"/>
        <v>44</v>
      </c>
      <c r="Y62" s="34">
        <v>58</v>
      </c>
      <c r="Z62" s="35">
        <v>25</v>
      </c>
      <c r="AA62" s="47">
        <f t="shared" si="7"/>
        <v>83</v>
      </c>
      <c r="AB62" s="34">
        <v>18</v>
      </c>
      <c r="AC62" s="35">
        <v>23</v>
      </c>
      <c r="AD62" s="49">
        <f t="shared" si="8"/>
        <v>41</v>
      </c>
      <c r="AE62" s="34">
        <v>67</v>
      </c>
      <c r="AF62" s="35">
        <v>67</v>
      </c>
      <c r="AG62" s="48">
        <f t="shared" si="9"/>
        <v>134</v>
      </c>
      <c r="AH62" s="34">
        <v>22</v>
      </c>
      <c r="AI62" s="35">
        <v>22</v>
      </c>
      <c r="AJ62" s="49">
        <f t="shared" si="10"/>
        <v>44</v>
      </c>
      <c r="AK62" s="40"/>
      <c r="AL62" s="35">
        <v>711</v>
      </c>
      <c r="AM62" s="41">
        <v>79</v>
      </c>
      <c r="AN62" s="42" t="s">
        <v>28</v>
      </c>
      <c r="AO62" s="43"/>
      <c r="AP62" s="43"/>
      <c r="AQ62" s="43"/>
      <c r="AR62" s="89"/>
    </row>
    <row r="63" spans="1:44" ht="27" customHeight="1" x14ac:dyDescent="0.25">
      <c r="A63" s="31">
        <v>2205080109</v>
      </c>
      <c r="B63" s="32" t="s">
        <v>103</v>
      </c>
      <c r="C63" s="33">
        <v>192161</v>
      </c>
      <c r="D63" s="34">
        <v>36</v>
      </c>
      <c r="E63" s="35">
        <v>28</v>
      </c>
      <c r="F63" s="47">
        <f t="shared" si="11"/>
        <v>64</v>
      </c>
      <c r="G63" s="34">
        <v>56</v>
      </c>
      <c r="H63" s="35">
        <v>28</v>
      </c>
      <c r="I63" s="47">
        <f t="shared" si="15"/>
        <v>84</v>
      </c>
      <c r="J63" s="34">
        <v>22</v>
      </c>
      <c r="K63" s="35">
        <v>23</v>
      </c>
      <c r="L63" s="48">
        <f t="shared" si="2"/>
        <v>45</v>
      </c>
      <c r="M63" s="34">
        <v>50</v>
      </c>
      <c r="N63" s="35">
        <v>25</v>
      </c>
      <c r="O63" s="47">
        <f t="shared" si="16"/>
        <v>75</v>
      </c>
      <c r="P63" s="34">
        <v>16</v>
      </c>
      <c r="Q63" s="35">
        <v>22</v>
      </c>
      <c r="R63" s="49">
        <f t="shared" si="4"/>
        <v>38</v>
      </c>
      <c r="S63" s="34">
        <v>49</v>
      </c>
      <c r="T63" s="35">
        <v>26</v>
      </c>
      <c r="U63" s="47">
        <f t="shared" si="14"/>
        <v>75</v>
      </c>
      <c r="V63" s="34">
        <v>22</v>
      </c>
      <c r="W63" s="35">
        <v>23</v>
      </c>
      <c r="X63" s="49">
        <f t="shared" si="6"/>
        <v>45</v>
      </c>
      <c r="Y63" s="34">
        <v>59</v>
      </c>
      <c r="Z63" s="35">
        <v>26</v>
      </c>
      <c r="AA63" s="47">
        <f t="shared" si="7"/>
        <v>85</v>
      </c>
      <c r="AB63" s="34">
        <v>29</v>
      </c>
      <c r="AC63" s="35">
        <v>23</v>
      </c>
      <c r="AD63" s="49">
        <f t="shared" si="8"/>
        <v>52</v>
      </c>
      <c r="AE63" s="34">
        <v>66</v>
      </c>
      <c r="AF63" s="35">
        <v>64</v>
      </c>
      <c r="AG63" s="48">
        <f t="shared" si="9"/>
        <v>130</v>
      </c>
      <c r="AH63" s="34">
        <v>22</v>
      </c>
      <c r="AI63" s="35">
        <v>22</v>
      </c>
      <c r="AJ63" s="49">
        <f t="shared" si="10"/>
        <v>44</v>
      </c>
      <c r="AK63" s="40"/>
      <c r="AL63" s="35">
        <v>727</v>
      </c>
      <c r="AM63" s="41">
        <v>80.78</v>
      </c>
      <c r="AN63" s="42" t="s">
        <v>28</v>
      </c>
      <c r="AO63" s="43"/>
      <c r="AP63" s="43"/>
      <c r="AQ63" s="43"/>
      <c r="AR63" s="89"/>
    </row>
    <row r="64" spans="1:44" ht="27" customHeight="1" x14ac:dyDescent="0.25">
      <c r="A64" s="31">
        <v>2205080110</v>
      </c>
      <c r="B64" s="32" t="s">
        <v>104</v>
      </c>
      <c r="C64" s="33">
        <v>192162</v>
      </c>
      <c r="D64" s="34">
        <v>51</v>
      </c>
      <c r="E64" s="35">
        <v>28</v>
      </c>
      <c r="F64" s="47">
        <f t="shared" si="11"/>
        <v>79</v>
      </c>
      <c r="G64" s="34">
        <v>50</v>
      </c>
      <c r="H64" s="35">
        <v>28</v>
      </c>
      <c r="I64" s="47">
        <f t="shared" si="15"/>
        <v>78</v>
      </c>
      <c r="J64" s="34">
        <v>23</v>
      </c>
      <c r="K64" s="35">
        <v>23</v>
      </c>
      <c r="L64" s="48">
        <f t="shared" si="2"/>
        <v>46</v>
      </c>
      <c r="M64" s="34">
        <v>51</v>
      </c>
      <c r="N64" s="35">
        <v>26</v>
      </c>
      <c r="O64" s="47">
        <f t="shared" si="16"/>
        <v>77</v>
      </c>
      <c r="P64" s="34">
        <v>18</v>
      </c>
      <c r="Q64" s="35">
        <v>22</v>
      </c>
      <c r="R64" s="49">
        <f t="shared" si="4"/>
        <v>40</v>
      </c>
      <c r="S64" s="34">
        <v>55</v>
      </c>
      <c r="T64" s="35">
        <v>26</v>
      </c>
      <c r="U64" s="47">
        <f t="shared" si="14"/>
        <v>81</v>
      </c>
      <c r="V64" s="34">
        <v>23</v>
      </c>
      <c r="W64" s="35">
        <v>23</v>
      </c>
      <c r="X64" s="49">
        <f t="shared" si="6"/>
        <v>46</v>
      </c>
      <c r="Y64" s="34">
        <v>63</v>
      </c>
      <c r="Z64" s="35">
        <v>27</v>
      </c>
      <c r="AA64" s="47">
        <f t="shared" si="7"/>
        <v>90</v>
      </c>
      <c r="AB64" s="34">
        <v>20</v>
      </c>
      <c r="AC64" s="35">
        <v>23</v>
      </c>
      <c r="AD64" s="49">
        <f t="shared" si="8"/>
        <v>43</v>
      </c>
      <c r="AE64" s="34">
        <v>70</v>
      </c>
      <c r="AF64" s="35">
        <v>70</v>
      </c>
      <c r="AG64" s="48">
        <f t="shared" si="9"/>
        <v>140</v>
      </c>
      <c r="AH64" s="34">
        <v>23</v>
      </c>
      <c r="AI64" s="35">
        <v>23</v>
      </c>
      <c r="AJ64" s="49">
        <f t="shared" si="10"/>
        <v>46</v>
      </c>
      <c r="AK64" s="40"/>
      <c r="AL64" s="35">
        <v>766</v>
      </c>
      <c r="AM64" s="41">
        <v>85.11</v>
      </c>
      <c r="AN64" s="42" t="s">
        <v>28</v>
      </c>
      <c r="AO64" s="43"/>
      <c r="AP64" s="43"/>
      <c r="AQ64" s="43"/>
      <c r="AR64" s="89"/>
    </row>
    <row r="65" spans="1:44" ht="27" customHeight="1" x14ac:dyDescent="0.25">
      <c r="A65" s="31">
        <v>2205080111</v>
      </c>
      <c r="B65" s="32" t="s">
        <v>105</v>
      </c>
      <c r="C65" s="33">
        <v>192163</v>
      </c>
      <c r="D65" s="34">
        <v>45</v>
      </c>
      <c r="E65" s="35">
        <v>28</v>
      </c>
      <c r="F65" s="47">
        <f t="shared" si="11"/>
        <v>73</v>
      </c>
      <c r="G65" s="34">
        <v>38</v>
      </c>
      <c r="H65" s="35">
        <v>26</v>
      </c>
      <c r="I65" s="47">
        <f t="shared" si="15"/>
        <v>64</v>
      </c>
      <c r="J65" s="34">
        <v>22</v>
      </c>
      <c r="K65" s="35">
        <v>22</v>
      </c>
      <c r="L65" s="48">
        <f t="shared" si="2"/>
        <v>44</v>
      </c>
      <c r="M65" s="34">
        <v>49</v>
      </c>
      <c r="N65" s="35">
        <v>25</v>
      </c>
      <c r="O65" s="47">
        <f t="shared" si="16"/>
        <v>74</v>
      </c>
      <c r="P65" s="34">
        <v>19</v>
      </c>
      <c r="Q65" s="35">
        <v>22</v>
      </c>
      <c r="R65" s="49">
        <f t="shared" si="4"/>
        <v>41</v>
      </c>
      <c r="S65" s="34">
        <v>57</v>
      </c>
      <c r="T65" s="35">
        <v>25</v>
      </c>
      <c r="U65" s="47">
        <f t="shared" si="14"/>
        <v>82</v>
      </c>
      <c r="V65" s="34">
        <v>20</v>
      </c>
      <c r="W65" s="35">
        <v>23</v>
      </c>
      <c r="X65" s="49">
        <f t="shared" si="6"/>
        <v>43</v>
      </c>
      <c r="Y65" s="34">
        <v>48</v>
      </c>
      <c r="Z65" s="35">
        <v>25</v>
      </c>
      <c r="AA65" s="47">
        <f t="shared" si="7"/>
        <v>73</v>
      </c>
      <c r="AB65" s="34">
        <v>17</v>
      </c>
      <c r="AC65" s="35">
        <v>23</v>
      </c>
      <c r="AD65" s="49">
        <f t="shared" si="8"/>
        <v>40</v>
      </c>
      <c r="AE65" s="34">
        <v>69</v>
      </c>
      <c r="AF65" s="35">
        <v>69</v>
      </c>
      <c r="AG65" s="48">
        <f t="shared" si="9"/>
        <v>138</v>
      </c>
      <c r="AH65" s="34">
        <v>23</v>
      </c>
      <c r="AI65" s="35">
        <v>23</v>
      </c>
      <c r="AJ65" s="49">
        <f t="shared" si="10"/>
        <v>46</v>
      </c>
      <c r="AK65" s="40"/>
      <c r="AL65" s="35">
        <v>718</v>
      </c>
      <c r="AM65" s="41">
        <v>79.78</v>
      </c>
      <c r="AN65" s="42" t="s">
        <v>28</v>
      </c>
      <c r="AO65" s="43"/>
      <c r="AP65" s="43"/>
      <c r="AQ65" s="43"/>
      <c r="AR65" s="89"/>
    </row>
    <row r="66" spans="1:44" ht="27" customHeight="1" x14ac:dyDescent="0.25">
      <c r="A66" s="31">
        <v>2205080113</v>
      </c>
      <c r="B66" s="32" t="s">
        <v>106</v>
      </c>
      <c r="C66" s="33">
        <v>192164</v>
      </c>
      <c r="D66" s="34">
        <v>44</v>
      </c>
      <c r="E66" s="35">
        <v>27</v>
      </c>
      <c r="F66" s="47">
        <f t="shared" si="11"/>
        <v>71</v>
      </c>
      <c r="G66" s="34">
        <v>45</v>
      </c>
      <c r="H66" s="35">
        <v>23</v>
      </c>
      <c r="I66" s="47">
        <f t="shared" si="15"/>
        <v>68</v>
      </c>
      <c r="J66" s="34">
        <v>21</v>
      </c>
      <c r="K66" s="35">
        <v>22</v>
      </c>
      <c r="L66" s="48">
        <f t="shared" si="2"/>
        <v>43</v>
      </c>
      <c r="M66" s="34">
        <v>34</v>
      </c>
      <c r="N66" s="35">
        <v>23</v>
      </c>
      <c r="O66" s="47">
        <f t="shared" si="16"/>
        <v>57</v>
      </c>
      <c r="P66" s="34">
        <v>16</v>
      </c>
      <c r="Q66" s="35">
        <v>22</v>
      </c>
      <c r="R66" s="49">
        <f t="shared" si="4"/>
        <v>38</v>
      </c>
      <c r="S66" s="34">
        <v>44</v>
      </c>
      <c r="T66" s="35">
        <v>21</v>
      </c>
      <c r="U66" s="47">
        <f t="shared" si="14"/>
        <v>65</v>
      </c>
      <c r="V66" s="34">
        <v>20</v>
      </c>
      <c r="W66" s="35">
        <v>23</v>
      </c>
      <c r="X66" s="49">
        <f t="shared" si="6"/>
        <v>43</v>
      </c>
      <c r="Y66" s="34">
        <v>42</v>
      </c>
      <c r="Z66" s="35">
        <v>19</v>
      </c>
      <c r="AA66" s="47">
        <f t="shared" si="7"/>
        <v>61</v>
      </c>
      <c r="AB66" s="34">
        <v>16</v>
      </c>
      <c r="AC66" s="35">
        <v>22</v>
      </c>
      <c r="AD66" s="49">
        <f t="shared" si="8"/>
        <v>38</v>
      </c>
      <c r="AE66" s="34">
        <v>65</v>
      </c>
      <c r="AF66" s="35">
        <v>67</v>
      </c>
      <c r="AG66" s="48">
        <f t="shared" si="9"/>
        <v>132</v>
      </c>
      <c r="AH66" s="34">
        <v>22</v>
      </c>
      <c r="AI66" s="35">
        <v>22</v>
      </c>
      <c r="AJ66" s="49">
        <f t="shared" si="10"/>
        <v>44</v>
      </c>
      <c r="AK66" s="40"/>
      <c r="AL66" s="35">
        <v>660</v>
      </c>
      <c r="AM66" s="41">
        <v>73.33</v>
      </c>
      <c r="AN66" s="42" t="s">
        <v>46</v>
      </c>
      <c r="AO66" s="43"/>
      <c r="AP66" s="43"/>
      <c r="AQ66" s="43"/>
      <c r="AR66" s="89"/>
    </row>
    <row r="67" spans="1:44" ht="27" customHeight="1" x14ac:dyDescent="0.25">
      <c r="A67" s="31">
        <v>2205080114</v>
      </c>
      <c r="B67" s="32" t="s">
        <v>107</v>
      </c>
      <c r="C67" s="33">
        <v>192165</v>
      </c>
      <c r="D67" s="34">
        <v>53</v>
      </c>
      <c r="E67" s="35">
        <v>28</v>
      </c>
      <c r="F67" s="47">
        <f t="shared" si="11"/>
        <v>81</v>
      </c>
      <c r="G67" s="34">
        <v>54</v>
      </c>
      <c r="H67" s="35">
        <v>28</v>
      </c>
      <c r="I67" s="47">
        <f t="shared" si="15"/>
        <v>82</v>
      </c>
      <c r="J67" s="34">
        <v>22</v>
      </c>
      <c r="K67" s="35">
        <v>23</v>
      </c>
      <c r="L67" s="48">
        <f t="shared" si="2"/>
        <v>45</v>
      </c>
      <c r="M67" s="34">
        <v>53</v>
      </c>
      <c r="N67" s="35">
        <v>23</v>
      </c>
      <c r="O67" s="47">
        <f t="shared" si="16"/>
        <v>76</v>
      </c>
      <c r="P67" s="34">
        <v>16</v>
      </c>
      <c r="Q67" s="35">
        <v>22</v>
      </c>
      <c r="R67" s="49">
        <f t="shared" si="4"/>
        <v>38</v>
      </c>
      <c r="S67" s="34">
        <v>55</v>
      </c>
      <c r="T67" s="35">
        <v>27</v>
      </c>
      <c r="U67" s="47">
        <f t="shared" si="14"/>
        <v>82</v>
      </c>
      <c r="V67" s="34">
        <v>22</v>
      </c>
      <c r="W67" s="35">
        <v>23</v>
      </c>
      <c r="X67" s="49">
        <f t="shared" si="6"/>
        <v>45</v>
      </c>
      <c r="Y67" s="34">
        <v>54</v>
      </c>
      <c r="Z67" s="35">
        <v>27</v>
      </c>
      <c r="AA67" s="47">
        <f t="shared" si="7"/>
        <v>81</v>
      </c>
      <c r="AB67" s="34">
        <v>18</v>
      </c>
      <c r="AC67" s="35">
        <v>23</v>
      </c>
      <c r="AD67" s="49">
        <f t="shared" si="8"/>
        <v>41</v>
      </c>
      <c r="AE67" s="34">
        <v>65</v>
      </c>
      <c r="AF67" s="35">
        <v>64</v>
      </c>
      <c r="AG67" s="48">
        <f t="shared" si="9"/>
        <v>129</v>
      </c>
      <c r="AH67" s="34">
        <v>22</v>
      </c>
      <c r="AI67" s="35">
        <v>22</v>
      </c>
      <c r="AJ67" s="49">
        <f t="shared" si="10"/>
        <v>44</v>
      </c>
      <c r="AK67" s="40"/>
      <c r="AL67" s="35">
        <v>744</v>
      </c>
      <c r="AM67" s="41">
        <v>82.67</v>
      </c>
      <c r="AN67" s="42" t="s">
        <v>28</v>
      </c>
      <c r="AO67" s="43"/>
      <c r="AP67" s="43"/>
      <c r="AQ67" s="43"/>
      <c r="AR67" s="89"/>
    </row>
    <row r="68" spans="1:44" ht="27" customHeight="1" x14ac:dyDescent="0.25">
      <c r="A68" s="31">
        <v>2205080116</v>
      </c>
      <c r="B68" s="32" t="s">
        <v>108</v>
      </c>
      <c r="C68" s="33">
        <v>192166</v>
      </c>
      <c r="D68" s="34">
        <v>47</v>
      </c>
      <c r="E68" s="35">
        <v>28</v>
      </c>
      <c r="F68" s="47">
        <f t="shared" si="11"/>
        <v>75</v>
      </c>
      <c r="G68" s="34">
        <v>54</v>
      </c>
      <c r="H68" s="35">
        <v>28</v>
      </c>
      <c r="I68" s="47">
        <f t="shared" si="15"/>
        <v>82</v>
      </c>
      <c r="J68" s="34">
        <v>23</v>
      </c>
      <c r="K68" s="35">
        <v>23</v>
      </c>
      <c r="L68" s="48">
        <f t="shared" si="2"/>
        <v>46</v>
      </c>
      <c r="M68" s="34">
        <v>46</v>
      </c>
      <c r="N68" s="35">
        <v>27</v>
      </c>
      <c r="O68" s="47">
        <f t="shared" si="16"/>
        <v>73</v>
      </c>
      <c r="P68" s="34">
        <v>20</v>
      </c>
      <c r="Q68" s="35">
        <v>22</v>
      </c>
      <c r="R68" s="49">
        <f t="shared" si="4"/>
        <v>42</v>
      </c>
      <c r="S68" s="34">
        <v>55</v>
      </c>
      <c r="T68" s="35">
        <v>27</v>
      </c>
      <c r="U68" s="47">
        <f t="shared" si="14"/>
        <v>82</v>
      </c>
      <c r="V68" s="34">
        <v>22</v>
      </c>
      <c r="W68" s="35">
        <v>23</v>
      </c>
      <c r="X68" s="49">
        <f t="shared" si="6"/>
        <v>45</v>
      </c>
      <c r="Y68" s="34">
        <v>58</v>
      </c>
      <c r="Z68" s="35">
        <v>28</v>
      </c>
      <c r="AA68" s="47">
        <f t="shared" si="7"/>
        <v>86</v>
      </c>
      <c r="AB68" s="34">
        <v>19</v>
      </c>
      <c r="AC68" s="35">
        <v>23</v>
      </c>
      <c r="AD68" s="49">
        <f t="shared" si="8"/>
        <v>42</v>
      </c>
      <c r="AE68" s="34">
        <v>69</v>
      </c>
      <c r="AF68" s="35">
        <v>66</v>
      </c>
      <c r="AG68" s="48">
        <f t="shared" si="9"/>
        <v>135</v>
      </c>
      <c r="AH68" s="34">
        <v>23</v>
      </c>
      <c r="AI68" s="35">
        <v>24</v>
      </c>
      <c r="AJ68" s="49">
        <f t="shared" si="10"/>
        <v>47</v>
      </c>
      <c r="AK68" s="40"/>
      <c r="AL68" s="35">
        <v>755</v>
      </c>
      <c r="AM68" s="41">
        <v>83.89</v>
      </c>
      <c r="AN68" s="42" t="s">
        <v>28</v>
      </c>
      <c r="AO68" s="43"/>
      <c r="AP68" s="43"/>
      <c r="AQ68" s="43"/>
      <c r="AR68" s="89"/>
    </row>
    <row r="69" spans="1:44" ht="27" customHeight="1" x14ac:dyDescent="0.25">
      <c r="A69" s="31">
        <v>2205080117</v>
      </c>
      <c r="B69" s="32" t="s">
        <v>109</v>
      </c>
      <c r="C69" s="33">
        <v>192167</v>
      </c>
      <c r="D69" s="34">
        <v>56</v>
      </c>
      <c r="E69" s="35">
        <v>29</v>
      </c>
      <c r="F69" s="47">
        <f t="shared" si="11"/>
        <v>85</v>
      </c>
      <c r="G69" s="34">
        <v>58</v>
      </c>
      <c r="H69" s="35">
        <v>28</v>
      </c>
      <c r="I69" s="47">
        <f t="shared" si="15"/>
        <v>86</v>
      </c>
      <c r="J69" s="34">
        <v>23</v>
      </c>
      <c r="K69" s="35">
        <v>24</v>
      </c>
      <c r="L69" s="48">
        <f t="shared" si="2"/>
        <v>47</v>
      </c>
      <c r="M69" s="34">
        <v>59</v>
      </c>
      <c r="N69" s="35">
        <v>27</v>
      </c>
      <c r="O69" s="47">
        <f t="shared" si="16"/>
        <v>86</v>
      </c>
      <c r="P69" s="34">
        <v>21</v>
      </c>
      <c r="Q69" s="35">
        <v>23</v>
      </c>
      <c r="R69" s="49">
        <f t="shared" si="4"/>
        <v>44</v>
      </c>
      <c r="S69" s="34">
        <v>61</v>
      </c>
      <c r="T69" s="35">
        <v>29</v>
      </c>
      <c r="U69" s="47">
        <f t="shared" si="14"/>
        <v>90</v>
      </c>
      <c r="V69" s="34">
        <v>23</v>
      </c>
      <c r="W69" s="35">
        <v>24</v>
      </c>
      <c r="X69" s="49">
        <f t="shared" si="6"/>
        <v>47</v>
      </c>
      <c r="Y69" s="34">
        <v>62</v>
      </c>
      <c r="Z69" s="35">
        <v>28</v>
      </c>
      <c r="AA69" s="47">
        <f t="shared" si="7"/>
        <v>90</v>
      </c>
      <c r="AB69" s="34">
        <v>23</v>
      </c>
      <c r="AC69" s="35">
        <v>24</v>
      </c>
      <c r="AD69" s="49">
        <f t="shared" si="8"/>
        <v>47</v>
      </c>
      <c r="AE69" s="34">
        <v>73</v>
      </c>
      <c r="AF69" s="35">
        <v>72</v>
      </c>
      <c r="AG69" s="48">
        <f t="shared" si="9"/>
        <v>145</v>
      </c>
      <c r="AH69" s="34">
        <v>23</v>
      </c>
      <c r="AI69" s="35">
        <v>23</v>
      </c>
      <c r="AJ69" s="49">
        <f t="shared" si="10"/>
        <v>46</v>
      </c>
      <c r="AK69" s="40"/>
      <c r="AL69" s="35">
        <v>813</v>
      </c>
      <c r="AM69" s="41">
        <v>90.33</v>
      </c>
      <c r="AN69" s="42" t="s">
        <v>28</v>
      </c>
      <c r="AO69" s="43"/>
      <c r="AP69" s="43"/>
      <c r="AQ69" s="43"/>
      <c r="AR69" s="89"/>
    </row>
    <row r="70" spans="1:44" ht="27" customHeight="1" x14ac:dyDescent="0.25">
      <c r="A70" s="31">
        <v>2205080118</v>
      </c>
      <c r="B70" s="32" t="s">
        <v>110</v>
      </c>
      <c r="C70" s="33">
        <v>192168</v>
      </c>
      <c r="D70" s="34">
        <v>38</v>
      </c>
      <c r="E70" s="35">
        <v>28</v>
      </c>
      <c r="F70" s="47">
        <f t="shared" si="11"/>
        <v>66</v>
      </c>
      <c r="G70" s="34">
        <v>53</v>
      </c>
      <c r="H70" s="35">
        <v>28</v>
      </c>
      <c r="I70" s="47">
        <f t="shared" si="15"/>
        <v>81</v>
      </c>
      <c r="J70" s="34">
        <v>22</v>
      </c>
      <c r="K70" s="35">
        <v>23</v>
      </c>
      <c r="L70" s="48">
        <f t="shared" si="2"/>
        <v>45</v>
      </c>
      <c r="M70" s="34">
        <v>39</v>
      </c>
      <c r="N70" s="35">
        <v>25</v>
      </c>
      <c r="O70" s="47">
        <f t="shared" si="16"/>
        <v>64</v>
      </c>
      <c r="P70" s="34">
        <v>18</v>
      </c>
      <c r="Q70" s="35">
        <v>23</v>
      </c>
      <c r="R70" s="49">
        <f t="shared" si="4"/>
        <v>41</v>
      </c>
      <c r="S70" s="34">
        <v>51</v>
      </c>
      <c r="T70" s="35">
        <v>26</v>
      </c>
      <c r="U70" s="47">
        <f t="shared" si="14"/>
        <v>77</v>
      </c>
      <c r="V70" s="34">
        <v>22</v>
      </c>
      <c r="W70" s="35">
        <v>23</v>
      </c>
      <c r="X70" s="49">
        <f t="shared" si="6"/>
        <v>45</v>
      </c>
      <c r="Y70" s="34">
        <v>50</v>
      </c>
      <c r="Z70" s="35">
        <v>25</v>
      </c>
      <c r="AA70" s="47">
        <f t="shared" si="7"/>
        <v>75</v>
      </c>
      <c r="AB70" s="34">
        <v>18</v>
      </c>
      <c r="AC70" s="35">
        <v>22</v>
      </c>
      <c r="AD70" s="49">
        <f t="shared" si="8"/>
        <v>40</v>
      </c>
      <c r="AE70" s="34">
        <v>67</v>
      </c>
      <c r="AF70" s="35">
        <v>64</v>
      </c>
      <c r="AG70" s="48">
        <f t="shared" si="9"/>
        <v>131</v>
      </c>
      <c r="AH70" s="34">
        <v>22</v>
      </c>
      <c r="AI70" s="35">
        <v>23</v>
      </c>
      <c r="AJ70" s="49">
        <f t="shared" si="10"/>
        <v>45</v>
      </c>
      <c r="AK70" s="40"/>
      <c r="AL70" s="35">
        <v>710</v>
      </c>
      <c r="AM70" s="41">
        <v>78.89</v>
      </c>
      <c r="AN70" s="42" t="s">
        <v>28</v>
      </c>
      <c r="AO70" s="43"/>
      <c r="AP70" s="43"/>
      <c r="AQ70" s="43"/>
      <c r="AR70" s="89"/>
    </row>
    <row r="71" spans="1:44" ht="27" customHeight="1" x14ac:dyDescent="0.25">
      <c r="A71" s="31">
        <v>2205080119</v>
      </c>
      <c r="B71" s="32" t="s">
        <v>111</v>
      </c>
      <c r="C71" s="33">
        <v>192169</v>
      </c>
      <c r="D71" s="34">
        <v>51</v>
      </c>
      <c r="E71" s="35">
        <v>28</v>
      </c>
      <c r="F71" s="47">
        <f t="shared" si="11"/>
        <v>79</v>
      </c>
      <c r="G71" s="34">
        <v>52</v>
      </c>
      <c r="H71" s="35">
        <v>27</v>
      </c>
      <c r="I71" s="47">
        <f t="shared" si="15"/>
        <v>79</v>
      </c>
      <c r="J71" s="34">
        <v>23</v>
      </c>
      <c r="K71" s="35">
        <v>23</v>
      </c>
      <c r="L71" s="48">
        <f t="shared" si="2"/>
        <v>46</v>
      </c>
      <c r="M71" s="34">
        <v>50</v>
      </c>
      <c r="N71" s="35">
        <v>26</v>
      </c>
      <c r="O71" s="47">
        <f t="shared" si="16"/>
        <v>76</v>
      </c>
      <c r="P71" s="34">
        <v>17</v>
      </c>
      <c r="Q71" s="35">
        <v>23</v>
      </c>
      <c r="R71" s="49">
        <f t="shared" si="4"/>
        <v>40</v>
      </c>
      <c r="S71" s="34">
        <v>56</v>
      </c>
      <c r="T71" s="35">
        <v>27</v>
      </c>
      <c r="U71" s="47">
        <f t="shared" si="14"/>
        <v>83</v>
      </c>
      <c r="V71" s="34">
        <v>22</v>
      </c>
      <c r="W71" s="35">
        <v>23</v>
      </c>
      <c r="X71" s="49">
        <f t="shared" si="6"/>
        <v>45</v>
      </c>
      <c r="Y71" s="34">
        <v>52</v>
      </c>
      <c r="Z71" s="35">
        <v>27</v>
      </c>
      <c r="AA71" s="47">
        <f t="shared" si="7"/>
        <v>79</v>
      </c>
      <c r="AB71" s="34">
        <v>17</v>
      </c>
      <c r="AC71" s="35">
        <v>23</v>
      </c>
      <c r="AD71" s="49">
        <f t="shared" si="8"/>
        <v>40</v>
      </c>
      <c r="AE71" s="34">
        <v>69</v>
      </c>
      <c r="AF71" s="35">
        <v>70</v>
      </c>
      <c r="AG71" s="48">
        <f t="shared" si="9"/>
        <v>139</v>
      </c>
      <c r="AH71" s="34">
        <v>23</v>
      </c>
      <c r="AI71" s="35">
        <v>23</v>
      </c>
      <c r="AJ71" s="49">
        <f t="shared" si="10"/>
        <v>46</v>
      </c>
      <c r="AK71" s="40"/>
      <c r="AL71" s="35">
        <v>752</v>
      </c>
      <c r="AM71" s="41">
        <v>83.56</v>
      </c>
      <c r="AN71" s="42" t="s">
        <v>28</v>
      </c>
      <c r="AO71" s="43"/>
      <c r="AP71" s="43"/>
      <c r="AQ71" s="43"/>
      <c r="AR71" s="89"/>
    </row>
    <row r="72" spans="1:44" ht="27" customHeight="1" x14ac:dyDescent="0.25">
      <c r="A72" s="31">
        <v>2205080120</v>
      </c>
      <c r="B72" s="32" t="s">
        <v>112</v>
      </c>
      <c r="C72" s="33">
        <v>192170</v>
      </c>
      <c r="D72" s="34">
        <v>56</v>
      </c>
      <c r="E72" s="35">
        <v>28</v>
      </c>
      <c r="F72" s="47">
        <f t="shared" si="11"/>
        <v>84</v>
      </c>
      <c r="G72" s="34">
        <v>50</v>
      </c>
      <c r="H72" s="35">
        <v>28</v>
      </c>
      <c r="I72" s="47">
        <f t="shared" si="15"/>
        <v>78</v>
      </c>
      <c r="J72" s="34">
        <v>23</v>
      </c>
      <c r="K72" s="35">
        <v>23</v>
      </c>
      <c r="L72" s="48">
        <f t="shared" si="2"/>
        <v>46</v>
      </c>
      <c r="M72" s="34">
        <v>38</v>
      </c>
      <c r="N72" s="35">
        <v>26</v>
      </c>
      <c r="O72" s="47">
        <f t="shared" si="16"/>
        <v>64</v>
      </c>
      <c r="P72" s="34">
        <v>18</v>
      </c>
      <c r="Q72" s="35">
        <v>23</v>
      </c>
      <c r="R72" s="49">
        <f t="shared" si="4"/>
        <v>41</v>
      </c>
      <c r="S72" s="34">
        <v>59</v>
      </c>
      <c r="T72" s="35">
        <v>28</v>
      </c>
      <c r="U72" s="47">
        <f t="shared" si="14"/>
        <v>87</v>
      </c>
      <c r="V72" s="34">
        <v>22</v>
      </c>
      <c r="W72" s="35">
        <v>23</v>
      </c>
      <c r="X72" s="49">
        <f t="shared" si="6"/>
        <v>45</v>
      </c>
      <c r="Y72" s="34">
        <v>62</v>
      </c>
      <c r="Z72" s="35">
        <v>28</v>
      </c>
      <c r="AA72" s="47">
        <f t="shared" si="7"/>
        <v>90</v>
      </c>
      <c r="AB72" s="34">
        <v>18</v>
      </c>
      <c r="AC72" s="35">
        <v>23</v>
      </c>
      <c r="AD72" s="49">
        <f t="shared" si="8"/>
        <v>41</v>
      </c>
      <c r="AE72" s="34">
        <v>71</v>
      </c>
      <c r="AF72" s="35">
        <v>73</v>
      </c>
      <c r="AG72" s="48">
        <f t="shared" si="9"/>
        <v>144</v>
      </c>
      <c r="AH72" s="34">
        <v>23</v>
      </c>
      <c r="AI72" s="35">
        <v>23</v>
      </c>
      <c r="AJ72" s="49">
        <f t="shared" si="10"/>
        <v>46</v>
      </c>
      <c r="AK72" s="40"/>
      <c r="AL72" s="35">
        <v>766</v>
      </c>
      <c r="AM72" s="41">
        <v>85.11</v>
      </c>
      <c r="AN72" s="42" t="s">
        <v>28</v>
      </c>
      <c r="AO72" s="43"/>
      <c r="AP72" s="43"/>
      <c r="AQ72" s="43"/>
      <c r="AR72" s="89"/>
    </row>
    <row r="73" spans="1:44" ht="27" customHeight="1" x14ac:dyDescent="0.25">
      <c r="A73" s="31">
        <v>2205080121</v>
      </c>
      <c r="B73" s="32" t="s">
        <v>113</v>
      </c>
      <c r="C73" s="33">
        <v>192171</v>
      </c>
      <c r="D73" s="34">
        <v>58</v>
      </c>
      <c r="E73" s="35">
        <v>28</v>
      </c>
      <c r="F73" s="47">
        <f t="shared" si="11"/>
        <v>86</v>
      </c>
      <c r="G73" s="34">
        <v>56</v>
      </c>
      <c r="H73" s="35">
        <v>26</v>
      </c>
      <c r="I73" s="47">
        <f t="shared" si="15"/>
        <v>82</v>
      </c>
      <c r="J73" s="34">
        <v>22</v>
      </c>
      <c r="K73" s="35">
        <v>22</v>
      </c>
      <c r="L73" s="48">
        <f t="shared" si="2"/>
        <v>44</v>
      </c>
      <c r="M73" s="34">
        <v>47</v>
      </c>
      <c r="N73" s="35">
        <v>25</v>
      </c>
      <c r="O73" s="47">
        <f t="shared" si="16"/>
        <v>72</v>
      </c>
      <c r="P73" s="34">
        <v>18</v>
      </c>
      <c r="Q73" s="35">
        <v>22</v>
      </c>
      <c r="R73" s="49">
        <f t="shared" si="4"/>
        <v>40</v>
      </c>
      <c r="S73" s="34">
        <v>57</v>
      </c>
      <c r="T73" s="35">
        <v>25</v>
      </c>
      <c r="U73" s="47">
        <f t="shared" si="14"/>
        <v>82</v>
      </c>
      <c r="V73" s="34">
        <v>22</v>
      </c>
      <c r="W73" s="35">
        <v>23</v>
      </c>
      <c r="X73" s="49">
        <f t="shared" si="6"/>
        <v>45</v>
      </c>
      <c r="Y73" s="34">
        <v>54</v>
      </c>
      <c r="Z73" s="35">
        <v>27</v>
      </c>
      <c r="AA73" s="47">
        <f t="shared" si="7"/>
        <v>81</v>
      </c>
      <c r="AB73" s="34">
        <v>17</v>
      </c>
      <c r="AC73" s="35">
        <v>23</v>
      </c>
      <c r="AD73" s="49">
        <f t="shared" si="8"/>
        <v>40</v>
      </c>
      <c r="AE73" s="34">
        <v>66</v>
      </c>
      <c r="AF73" s="35">
        <v>65</v>
      </c>
      <c r="AG73" s="48">
        <f t="shared" si="9"/>
        <v>131</v>
      </c>
      <c r="AH73" s="34">
        <v>22</v>
      </c>
      <c r="AI73" s="35">
        <v>22</v>
      </c>
      <c r="AJ73" s="49">
        <f t="shared" si="10"/>
        <v>44</v>
      </c>
      <c r="AK73" s="40"/>
      <c r="AL73" s="35">
        <v>747</v>
      </c>
      <c r="AM73" s="41">
        <v>83</v>
      </c>
      <c r="AN73" s="42" t="s">
        <v>28</v>
      </c>
      <c r="AO73" s="43"/>
      <c r="AP73" s="43"/>
      <c r="AQ73" s="43"/>
      <c r="AR73" s="89"/>
    </row>
    <row r="74" spans="1:44" ht="27" customHeight="1" x14ac:dyDescent="0.25">
      <c r="A74" s="31">
        <v>2205080122</v>
      </c>
      <c r="B74" s="32" t="s">
        <v>114</v>
      </c>
      <c r="C74" s="33">
        <v>192172</v>
      </c>
      <c r="D74" s="34">
        <v>46</v>
      </c>
      <c r="E74" s="35">
        <v>28</v>
      </c>
      <c r="F74" s="47">
        <f t="shared" si="11"/>
        <v>74</v>
      </c>
      <c r="G74" s="34">
        <v>45</v>
      </c>
      <c r="H74" s="35">
        <v>26</v>
      </c>
      <c r="I74" s="47">
        <f t="shared" si="15"/>
        <v>71</v>
      </c>
      <c r="J74" s="34">
        <v>22</v>
      </c>
      <c r="K74" s="35">
        <v>23</v>
      </c>
      <c r="L74" s="48">
        <f t="shared" si="2"/>
        <v>45</v>
      </c>
      <c r="M74" s="34">
        <v>43</v>
      </c>
      <c r="N74" s="35">
        <v>24</v>
      </c>
      <c r="O74" s="47">
        <f t="shared" si="16"/>
        <v>67</v>
      </c>
      <c r="P74" s="34">
        <v>20</v>
      </c>
      <c r="Q74" s="35">
        <v>22</v>
      </c>
      <c r="R74" s="49">
        <f t="shared" si="4"/>
        <v>42</v>
      </c>
      <c r="S74" s="34">
        <v>59</v>
      </c>
      <c r="T74" s="35">
        <v>23</v>
      </c>
      <c r="U74" s="47">
        <f t="shared" si="14"/>
        <v>82</v>
      </c>
      <c r="V74" s="34">
        <v>21</v>
      </c>
      <c r="W74" s="35">
        <v>23</v>
      </c>
      <c r="X74" s="49">
        <f t="shared" si="6"/>
        <v>44</v>
      </c>
      <c r="Y74" s="34">
        <v>65</v>
      </c>
      <c r="Z74" s="35">
        <v>25</v>
      </c>
      <c r="AA74" s="47">
        <f t="shared" si="7"/>
        <v>90</v>
      </c>
      <c r="AB74" s="34">
        <v>16</v>
      </c>
      <c r="AC74" s="35">
        <v>23</v>
      </c>
      <c r="AD74" s="49">
        <f t="shared" si="8"/>
        <v>39</v>
      </c>
      <c r="AE74" s="34">
        <v>66</v>
      </c>
      <c r="AF74" s="35">
        <v>64</v>
      </c>
      <c r="AG74" s="48">
        <f t="shared" si="9"/>
        <v>130</v>
      </c>
      <c r="AH74" s="34">
        <v>22</v>
      </c>
      <c r="AI74" s="35">
        <v>22</v>
      </c>
      <c r="AJ74" s="49">
        <f t="shared" si="10"/>
        <v>44</v>
      </c>
      <c r="AK74" s="54"/>
      <c r="AL74" s="45">
        <v>728</v>
      </c>
      <c r="AM74" s="35">
        <v>80.89</v>
      </c>
      <c r="AN74" s="42" t="s">
        <v>28</v>
      </c>
      <c r="AO74" s="43"/>
      <c r="AP74" s="43"/>
      <c r="AQ74" s="43"/>
      <c r="AR74" s="89"/>
    </row>
    <row r="75" spans="1:44" ht="27" customHeight="1" x14ac:dyDescent="0.25">
      <c r="A75" s="31">
        <v>2205080123</v>
      </c>
      <c r="B75" s="32" t="s">
        <v>115</v>
      </c>
      <c r="C75" s="33">
        <v>192173</v>
      </c>
      <c r="D75" s="34">
        <v>51</v>
      </c>
      <c r="E75" s="35">
        <v>28</v>
      </c>
      <c r="F75" s="47">
        <f t="shared" si="11"/>
        <v>79</v>
      </c>
      <c r="G75" s="34">
        <v>53</v>
      </c>
      <c r="H75" s="35">
        <v>28</v>
      </c>
      <c r="I75" s="47">
        <f t="shared" si="15"/>
        <v>81</v>
      </c>
      <c r="J75" s="34">
        <v>23</v>
      </c>
      <c r="K75" s="35">
        <v>23</v>
      </c>
      <c r="L75" s="48">
        <f t="shared" si="2"/>
        <v>46</v>
      </c>
      <c r="M75" s="34">
        <v>54</v>
      </c>
      <c r="N75" s="35">
        <v>25</v>
      </c>
      <c r="O75" s="47">
        <f t="shared" si="16"/>
        <v>79</v>
      </c>
      <c r="P75" s="34">
        <v>17</v>
      </c>
      <c r="Q75" s="35">
        <v>22</v>
      </c>
      <c r="R75" s="49">
        <f t="shared" si="4"/>
        <v>39</v>
      </c>
      <c r="S75" s="34">
        <v>56</v>
      </c>
      <c r="T75" s="35">
        <v>26</v>
      </c>
      <c r="U75" s="47">
        <f t="shared" si="14"/>
        <v>82</v>
      </c>
      <c r="V75" s="34">
        <v>20</v>
      </c>
      <c r="W75" s="35">
        <v>23</v>
      </c>
      <c r="X75" s="49">
        <f t="shared" si="6"/>
        <v>43</v>
      </c>
      <c r="Y75" s="34">
        <v>59</v>
      </c>
      <c r="Z75" s="35">
        <v>26</v>
      </c>
      <c r="AA75" s="47">
        <f t="shared" si="7"/>
        <v>85</v>
      </c>
      <c r="AB75" s="34">
        <v>15</v>
      </c>
      <c r="AC75" s="35">
        <v>23</v>
      </c>
      <c r="AD75" s="49">
        <f t="shared" si="8"/>
        <v>38</v>
      </c>
      <c r="AE75" s="34">
        <v>68</v>
      </c>
      <c r="AF75" s="35">
        <v>68</v>
      </c>
      <c r="AG75" s="48">
        <f t="shared" si="9"/>
        <v>136</v>
      </c>
      <c r="AH75" s="34">
        <v>23</v>
      </c>
      <c r="AI75" s="35">
        <v>23</v>
      </c>
      <c r="AJ75" s="49">
        <f t="shared" si="10"/>
        <v>46</v>
      </c>
      <c r="AK75" s="54"/>
      <c r="AL75" s="45">
        <v>754</v>
      </c>
      <c r="AM75" s="35">
        <v>83.78</v>
      </c>
      <c r="AN75" s="42" t="s">
        <v>28</v>
      </c>
      <c r="AO75" s="43"/>
      <c r="AP75" s="43"/>
      <c r="AQ75" s="43"/>
      <c r="AR75" s="89"/>
    </row>
    <row r="76" spans="1:44" ht="27" customHeight="1" x14ac:dyDescent="0.25">
      <c r="A76" s="31">
        <v>2205080124</v>
      </c>
      <c r="B76" s="32" t="s">
        <v>116</v>
      </c>
      <c r="C76" s="33">
        <v>192174</v>
      </c>
      <c r="D76" s="34">
        <v>41</v>
      </c>
      <c r="E76" s="35">
        <v>28</v>
      </c>
      <c r="F76" s="47">
        <f t="shared" si="11"/>
        <v>69</v>
      </c>
      <c r="G76" s="34">
        <v>43</v>
      </c>
      <c r="H76" s="35">
        <v>20</v>
      </c>
      <c r="I76" s="47">
        <f t="shared" si="15"/>
        <v>63</v>
      </c>
      <c r="J76" s="34">
        <v>21</v>
      </c>
      <c r="K76" s="35">
        <v>21</v>
      </c>
      <c r="L76" s="48">
        <f t="shared" si="2"/>
        <v>42</v>
      </c>
      <c r="M76" s="34">
        <v>33</v>
      </c>
      <c r="N76" s="35">
        <v>21</v>
      </c>
      <c r="O76" s="47">
        <f t="shared" si="16"/>
        <v>54</v>
      </c>
      <c r="P76" s="34">
        <v>16</v>
      </c>
      <c r="Q76" s="35">
        <v>21</v>
      </c>
      <c r="R76" s="49">
        <f t="shared" si="4"/>
        <v>37</v>
      </c>
      <c r="S76" s="34">
        <v>55</v>
      </c>
      <c r="T76" s="35">
        <v>24</v>
      </c>
      <c r="U76" s="47">
        <f t="shared" si="14"/>
        <v>79</v>
      </c>
      <c r="V76" s="34">
        <v>21</v>
      </c>
      <c r="W76" s="35">
        <v>23</v>
      </c>
      <c r="X76" s="49">
        <f t="shared" si="6"/>
        <v>44</v>
      </c>
      <c r="Y76" s="34">
        <v>34</v>
      </c>
      <c r="Z76" s="35">
        <v>22</v>
      </c>
      <c r="AA76" s="47">
        <f t="shared" si="7"/>
        <v>56</v>
      </c>
      <c r="AB76" s="34">
        <v>15</v>
      </c>
      <c r="AC76" s="35">
        <v>23</v>
      </c>
      <c r="AD76" s="49">
        <f t="shared" si="8"/>
        <v>38</v>
      </c>
      <c r="AE76" s="34">
        <v>70</v>
      </c>
      <c r="AF76" s="35">
        <v>68</v>
      </c>
      <c r="AG76" s="48">
        <f t="shared" si="9"/>
        <v>138</v>
      </c>
      <c r="AH76" s="34">
        <v>22</v>
      </c>
      <c r="AI76" s="35">
        <v>22</v>
      </c>
      <c r="AJ76" s="49">
        <f t="shared" si="10"/>
        <v>44</v>
      </c>
      <c r="AK76" s="40"/>
      <c r="AL76" s="35">
        <v>664</v>
      </c>
      <c r="AM76" s="41">
        <v>73.78</v>
      </c>
      <c r="AN76" s="42" t="s">
        <v>117</v>
      </c>
      <c r="AO76" s="43"/>
      <c r="AP76" s="43"/>
      <c r="AQ76" s="43"/>
      <c r="AR76" s="89"/>
    </row>
    <row r="77" spans="1:44" ht="27" customHeight="1" x14ac:dyDescent="0.25">
      <c r="A77" s="31">
        <v>2205080127</v>
      </c>
      <c r="B77" s="32" t="s">
        <v>118</v>
      </c>
      <c r="C77" s="33">
        <v>192175</v>
      </c>
      <c r="D77" s="34">
        <v>47</v>
      </c>
      <c r="E77" s="35">
        <v>28</v>
      </c>
      <c r="F77" s="47">
        <f t="shared" si="11"/>
        <v>75</v>
      </c>
      <c r="G77" s="34">
        <v>50</v>
      </c>
      <c r="H77" s="35">
        <v>27</v>
      </c>
      <c r="I77" s="47">
        <f t="shared" si="15"/>
        <v>77</v>
      </c>
      <c r="J77" s="34">
        <v>23</v>
      </c>
      <c r="K77" s="35">
        <v>23</v>
      </c>
      <c r="L77" s="48">
        <f t="shared" si="2"/>
        <v>46</v>
      </c>
      <c r="M77" s="34">
        <v>35</v>
      </c>
      <c r="N77" s="35">
        <v>28</v>
      </c>
      <c r="O77" s="47">
        <f t="shared" si="16"/>
        <v>63</v>
      </c>
      <c r="P77" s="34">
        <v>20</v>
      </c>
      <c r="Q77" s="35">
        <v>23</v>
      </c>
      <c r="R77" s="49">
        <f t="shared" si="4"/>
        <v>43</v>
      </c>
      <c r="S77" s="34">
        <v>47</v>
      </c>
      <c r="T77" s="35">
        <v>24</v>
      </c>
      <c r="U77" s="47">
        <f t="shared" si="14"/>
        <v>71</v>
      </c>
      <c r="V77" s="34">
        <v>22</v>
      </c>
      <c r="W77" s="35">
        <v>23</v>
      </c>
      <c r="X77" s="49">
        <f t="shared" si="6"/>
        <v>45</v>
      </c>
      <c r="Y77" s="34">
        <v>50</v>
      </c>
      <c r="Z77" s="35">
        <v>28</v>
      </c>
      <c r="AA77" s="47">
        <f t="shared" si="7"/>
        <v>78</v>
      </c>
      <c r="AB77" s="34">
        <v>18</v>
      </c>
      <c r="AC77" s="35">
        <v>24</v>
      </c>
      <c r="AD77" s="49">
        <f t="shared" si="8"/>
        <v>42</v>
      </c>
      <c r="AE77" s="34">
        <v>71</v>
      </c>
      <c r="AF77" s="35">
        <v>71</v>
      </c>
      <c r="AG77" s="48">
        <f t="shared" si="9"/>
        <v>142</v>
      </c>
      <c r="AH77" s="34">
        <v>23</v>
      </c>
      <c r="AI77" s="35">
        <v>24</v>
      </c>
      <c r="AJ77" s="49">
        <f t="shared" si="10"/>
        <v>47</v>
      </c>
      <c r="AK77" s="40"/>
      <c r="AL77" s="35">
        <v>729</v>
      </c>
      <c r="AM77" s="41">
        <v>81</v>
      </c>
      <c r="AN77" s="42" t="s">
        <v>28</v>
      </c>
      <c r="AO77" s="43"/>
      <c r="AP77" s="43"/>
      <c r="AQ77" s="43"/>
      <c r="AR77" s="89"/>
    </row>
    <row r="78" spans="1:44" ht="27" customHeight="1" x14ac:dyDescent="0.25">
      <c r="A78" s="31">
        <v>2205080128</v>
      </c>
      <c r="B78" s="32" t="s">
        <v>119</v>
      </c>
      <c r="C78" s="33">
        <v>192176</v>
      </c>
      <c r="D78" s="34">
        <v>55</v>
      </c>
      <c r="E78" s="35">
        <v>30</v>
      </c>
      <c r="F78" s="47">
        <f t="shared" si="11"/>
        <v>85</v>
      </c>
      <c r="G78" s="34">
        <v>57</v>
      </c>
      <c r="H78" s="35">
        <v>30</v>
      </c>
      <c r="I78" s="47">
        <f t="shared" si="15"/>
        <v>87</v>
      </c>
      <c r="J78" s="34">
        <v>23</v>
      </c>
      <c r="K78" s="35">
        <v>24</v>
      </c>
      <c r="L78" s="48">
        <f t="shared" si="2"/>
        <v>47</v>
      </c>
      <c r="M78" s="34">
        <v>46</v>
      </c>
      <c r="N78" s="35">
        <v>28</v>
      </c>
      <c r="O78" s="47">
        <f t="shared" si="16"/>
        <v>74</v>
      </c>
      <c r="P78" s="34">
        <v>21</v>
      </c>
      <c r="Q78" s="35">
        <v>24</v>
      </c>
      <c r="R78" s="49">
        <f t="shared" si="4"/>
        <v>45</v>
      </c>
      <c r="S78" s="34">
        <v>60</v>
      </c>
      <c r="T78" s="35">
        <v>27</v>
      </c>
      <c r="U78" s="47">
        <f t="shared" si="14"/>
        <v>87</v>
      </c>
      <c r="V78" s="34">
        <v>23</v>
      </c>
      <c r="W78" s="35">
        <v>23</v>
      </c>
      <c r="X78" s="49">
        <f t="shared" si="6"/>
        <v>46</v>
      </c>
      <c r="Y78" s="34">
        <v>46</v>
      </c>
      <c r="Z78" s="35">
        <v>30</v>
      </c>
      <c r="AA78" s="47">
        <f t="shared" si="7"/>
        <v>76</v>
      </c>
      <c r="AB78" s="34">
        <v>19</v>
      </c>
      <c r="AC78" s="35">
        <v>24</v>
      </c>
      <c r="AD78" s="49">
        <f t="shared" si="8"/>
        <v>43</v>
      </c>
      <c r="AE78" s="34">
        <v>73</v>
      </c>
      <c r="AF78" s="35">
        <v>73</v>
      </c>
      <c r="AG78" s="48">
        <f t="shared" si="9"/>
        <v>146</v>
      </c>
      <c r="AH78" s="34">
        <v>23</v>
      </c>
      <c r="AI78" s="35">
        <v>23</v>
      </c>
      <c r="AJ78" s="49">
        <f t="shared" si="10"/>
        <v>46</v>
      </c>
      <c r="AK78" s="40"/>
      <c r="AL78" s="35">
        <v>782</v>
      </c>
      <c r="AM78" s="41">
        <v>86.89</v>
      </c>
      <c r="AN78" s="42" t="s">
        <v>28</v>
      </c>
      <c r="AO78" s="43"/>
      <c r="AP78" s="43"/>
      <c r="AQ78" s="43"/>
      <c r="AR78" s="89"/>
    </row>
    <row r="79" spans="1:44" ht="27" customHeight="1" x14ac:dyDescent="0.25">
      <c r="A79" s="31">
        <v>2205080129</v>
      </c>
      <c r="B79" s="32" t="s">
        <v>120</v>
      </c>
      <c r="C79" s="33">
        <v>192177</v>
      </c>
      <c r="D79" s="34">
        <v>35</v>
      </c>
      <c r="E79" s="35">
        <v>28</v>
      </c>
      <c r="F79" s="47">
        <f t="shared" si="11"/>
        <v>63</v>
      </c>
      <c r="G79" s="34">
        <v>53</v>
      </c>
      <c r="H79" s="35">
        <v>26</v>
      </c>
      <c r="I79" s="47">
        <f t="shared" si="15"/>
        <v>79</v>
      </c>
      <c r="J79" s="34">
        <v>23</v>
      </c>
      <c r="K79" s="35">
        <v>23</v>
      </c>
      <c r="L79" s="48">
        <f t="shared" si="2"/>
        <v>46</v>
      </c>
      <c r="M79" s="34">
        <v>47</v>
      </c>
      <c r="N79" s="35">
        <v>28</v>
      </c>
      <c r="O79" s="47">
        <f t="shared" si="16"/>
        <v>75</v>
      </c>
      <c r="P79" s="34">
        <v>21</v>
      </c>
      <c r="Q79" s="35">
        <v>24</v>
      </c>
      <c r="R79" s="49">
        <f t="shared" si="4"/>
        <v>45</v>
      </c>
      <c r="S79" s="34">
        <v>54</v>
      </c>
      <c r="T79" s="35">
        <v>25</v>
      </c>
      <c r="U79" s="47">
        <f t="shared" si="14"/>
        <v>79</v>
      </c>
      <c r="V79" s="34">
        <v>23</v>
      </c>
      <c r="W79" s="35">
        <v>23</v>
      </c>
      <c r="X79" s="49">
        <f t="shared" si="6"/>
        <v>46</v>
      </c>
      <c r="Y79" s="34">
        <v>51</v>
      </c>
      <c r="Z79" s="35">
        <v>28</v>
      </c>
      <c r="AA79" s="47">
        <f t="shared" si="7"/>
        <v>79</v>
      </c>
      <c r="AB79" s="34">
        <v>17</v>
      </c>
      <c r="AC79" s="35">
        <v>24</v>
      </c>
      <c r="AD79" s="49">
        <f t="shared" si="8"/>
        <v>41</v>
      </c>
      <c r="AE79" s="34">
        <v>72</v>
      </c>
      <c r="AF79" s="35">
        <v>72</v>
      </c>
      <c r="AG79" s="48">
        <f t="shared" si="9"/>
        <v>144</v>
      </c>
      <c r="AH79" s="34">
        <v>23</v>
      </c>
      <c r="AI79" s="35">
        <v>23</v>
      </c>
      <c r="AJ79" s="49">
        <f t="shared" si="10"/>
        <v>46</v>
      </c>
      <c r="AK79" s="40"/>
      <c r="AL79" s="35">
        <v>743</v>
      </c>
      <c r="AM79" s="41">
        <v>82.56</v>
      </c>
      <c r="AN79" s="42" t="s">
        <v>28</v>
      </c>
      <c r="AO79" s="43"/>
      <c r="AP79" s="43"/>
      <c r="AQ79" s="43"/>
      <c r="AR79" s="89"/>
    </row>
    <row r="80" spans="1:44" ht="27" customHeight="1" x14ac:dyDescent="0.25">
      <c r="A80" s="31">
        <v>2205080130</v>
      </c>
      <c r="B80" s="32" t="s">
        <v>121</v>
      </c>
      <c r="C80" s="33">
        <v>192178</v>
      </c>
      <c r="D80" s="34">
        <v>37</v>
      </c>
      <c r="E80" s="35">
        <v>28</v>
      </c>
      <c r="F80" s="47">
        <f t="shared" si="11"/>
        <v>65</v>
      </c>
      <c r="G80" s="34">
        <v>51</v>
      </c>
      <c r="H80" s="35">
        <v>26</v>
      </c>
      <c r="I80" s="47">
        <f t="shared" si="15"/>
        <v>77</v>
      </c>
      <c r="J80" s="34">
        <v>23</v>
      </c>
      <c r="K80" s="35">
        <v>23</v>
      </c>
      <c r="L80" s="48">
        <f t="shared" si="2"/>
        <v>46</v>
      </c>
      <c r="M80" s="34">
        <v>42</v>
      </c>
      <c r="N80" s="35">
        <v>25</v>
      </c>
      <c r="O80" s="47">
        <f t="shared" si="16"/>
        <v>67</v>
      </c>
      <c r="P80" s="34">
        <v>20</v>
      </c>
      <c r="Q80" s="35">
        <v>23</v>
      </c>
      <c r="R80" s="49">
        <f t="shared" si="4"/>
        <v>43</v>
      </c>
      <c r="S80" s="34">
        <v>55</v>
      </c>
      <c r="T80" s="35">
        <v>28</v>
      </c>
      <c r="U80" s="47">
        <f t="shared" si="14"/>
        <v>83</v>
      </c>
      <c r="V80" s="34">
        <v>22</v>
      </c>
      <c r="W80" s="35">
        <v>23</v>
      </c>
      <c r="X80" s="49">
        <f t="shared" si="6"/>
        <v>45</v>
      </c>
      <c r="Y80" s="34">
        <v>58</v>
      </c>
      <c r="Z80" s="35">
        <v>27</v>
      </c>
      <c r="AA80" s="47">
        <f t="shared" si="7"/>
        <v>85</v>
      </c>
      <c r="AB80" s="34">
        <v>15</v>
      </c>
      <c r="AC80" s="35">
        <v>23</v>
      </c>
      <c r="AD80" s="49">
        <f t="shared" si="8"/>
        <v>38</v>
      </c>
      <c r="AE80" s="34">
        <v>68</v>
      </c>
      <c r="AF80" s="35">
        <v>66</v>
      </c>
      <c r="AG80" s="48">
        <f t="shared" si="9"/>
        <v>134</v>
      </c>
      <c r="AH80" s="34">
        <v>22</v>
      </c>
      <c r="AI80" s="35">
        <v>23</v>
      </c>
      <c r="AJ80" s="49">
        <f t="shared" si="10"/>
        <v>45</v>
      </c>
      <c r="AK80" s="40"/>
      <c r="AL80" s="35">
        <v>728</v>
      </c>
      <c r="AM80" s="41">
        <v>80.89</v>
      </c>
      <c r="AN80" s="42" t="s">
        <v>28</v>
      </c>
      <c r="AO80" s="43"/>
      <c r="AP80" s="43"/>
      <c r="AQ80" s="43"/>
      <c r="AR80" s="89"/>
    </row>
    <row r="81" spans="1:44" ht="27" customHeight="1" x14ac:dyDescent="0.25">
      <c r="A81" s="31">
        <v>2205080131</v>
      </c>
      <c r="B81" s="32" t="s">
        <v>122</v>
      </c>
      <c r="C81" s="33">
        <v>192179</v>
      </c>
      <c r="D81" s="34">
        <v>65</v>
      </c>
      <c r="E81" s="35">
        <v>30</v>
      </c>
      <c r="F81" s="47">
        <f t="shared" si="11"/>
        <v>95</v>
      </c>
      <c r="G81" s="34">
        <v>63</v>
      </c>
      <c r="H81" s="35">
        <v>30</v>
      </c>
      <c r="I81" s="47">
        <f t="shared" si="15"/>
        <v>93</v>
      </c>
      <c r="J81" s="34">
        <v>24</v>
      </c>
      <c r="K81" s="35">
        <v>24</v>
      </c>
      <c r="L81" s="48">
        <f t="shared" si="2"/>
        <v>48</v>
      </c>
      <c r="M81" s="34">
        <v>63</v>
      </c>
      <c r="N81" s="35">
        <v>29</v>
      </c>
      <c r="O81" s="47">
        <f t="shared" si="16"/>
        <v>92</v>
      </c>
      <c r="P81" s="34">
        <v>24</v>
      </c>
      <c r="Q81" s="35">
        <v>24</v>
      </c>
      <c r="R81" s="49">
        <f t="shared" si="4"/>
        <v>48</v>
      </c>
      <c r="S81" s="34">
        <v>65</v>
      </c>
      <c r="T81" s="35">
        <v>30</v>
      </c>
      <c r="U81" s="47">
        <f t="shared" si="14"/>
        <v>95</v>
      </c>
      <c r="V81" s="34">
        <v>24</v>
      </c>
      <c r="W81" s="35">
        <v>24</v>
      </c>
      <c r="X81" s="49">
        <f t="shared" si="6"/>
        <v>48</v>
      </c>
      <c r="Y81" s="34">
        <v>62</v>
      </c>
      <c r="Z81" s="35">
        <v>30</v>
      </c>
      <c r="AA81" s="47">
        <f t="shared" si="7"/>
        <v>92</v>
      </c>
      <c r="AB81" s="34">
        <v>23</v>
      </c>
      <c r="AC81" s="35">
        <v>24</v>
      </c>
      <c r="AD81" s="49">
        <f t="shared" si="8"/>
        <v>47</v>
      </c>
      <c r="AE81" s="34">
        <v>74</v>
      </c>
      <c r="AF81" s="35">
        <v>74</v>
      </c>
      <c r="AG81" s="48">
        <f t="shared" si="9"/>
        <v>148</v>
      </c>
      <c r="AH81" s="34">
        <v>24</v>
      </c>
      <c r="AI81" s="35">
        <v>24</v>
      </c>
      <c r="AJ81" s="49">
        <f t="shared" si="10"/>
        <v>48</v>
      </c>
      <c r="AK81" s="40"/>
      <c r="AL81" s="35">
        <v>854</v>
      </c>
      <c r="AM81" s="41">
        <v>94.89</v>
      </c>
      <c r="AN81" s="42" t="s">
        <v>28</v>
      </c>
      <c r="AO81" s="43"/>
      <c r="AP81" s="43"/>
      <c r="AQ81" s="43"/>
      <c r="AR81" s="89"/>
    </row>
    <row r="82" spans="1:44" ht="27" customHeight="1" x14ac:dyDescent="0.25">
      <c r="A82" s="31">
        <v>2205080132</v>
      </c>
      <c r="B82" s="32" t="s">
        <v>123</v>
      </c>
      <c r="C82" s="33">
        <v>192180</v>
      </c>
      <c r="D82" s="34">
        <v>46</v>
      </c>
      <c r="E82" s="35">
        <v>26</v>
      </c>
      <c r="F82" s="37">
        <v>72</v>
      </c>
      <c r="G82" s="34">
        <v>35</v>
      </c>
      <c r="H82" s="35">
        <v>16</v>
      </c>
      <c r="I82" s="37">
        <v>51</v>
      </c>
      <c r="J82" s="34">
        <v>21</v>
      </c>
      <c r="K82" s="35">
        <v>20</v>
      </c>
      <c r="L82" s="38">
        <v>41</v>
      </c>
      <c r="M82" s="34">
        <v>36</v>
      </c>
      <c r="N82" s="35">
        <v>25</v>
      </c>
      <c r="O82" s="37">
        <v>61</v>
      </c>
      <c r="P82" s="34">
        <v>18</v>
      </c>
      <c r="Q82" s="35">
        <v>20</v>
      </c>
      <c r="R82" s="38">
        <v>38</v>
      </c>
      <c r="S82" s="34">
        <v>47</v>
      </c>
      <c r="T82" s="35">
        <v>18</v>
      </c>
      <c r="U82" s="37">
        <v>65</v>
      </c>
      <c r="V82" s="34">
        <v>21</v>
      </c>
      <c r="W82" s="35">
        <v>22</v>
      </c>
      <c r="X82" s="38">
        <v>43</v>
      </c>
      <c r="Y82" s="34">
        <v>32</v>
      </c>
      <c r="Z82" s="35">
        <v>24</v>
      </c>
      <c r="AA82" s="37">
        <v>56</v>
      </c>
      <c r="AB82" s="34">
        <v>13</v>
      </c>
      <c r="AC82" s="35">
        <v>22</v>
      </c>
      <c r="AD82" s="38">
        <v>35</v>
      </c>
      <c r="AE82" s="34">
        <v>70</v>
      </c>
      <c r="AF82" s="35">
        <v>68</v>
      </c>
      <c r="AG82" s="38">
        <v>138</v>
      </c>
      <c r="AH82" s="34">
        <v>18</v>
      </c>
      <c r="AI82" s="35">
        <v>20</v>
      </c>
      <c r="AJ82" s="38">
        <v>38</v>
      </c>
      <c r="AK82" s="40"/>
      <c r="AL82" s="35">
        <v>638</v>
      </c>
      <c r="AM82" s="41">
        <v>70.89</v>
      </c>
      <c r="AN82" s="42" t="s">
        <v>117</v>
      </c>
      <c r="AO82" s="43"/>
      <c r="AP82" s="43"/>
      <c r="AQ82" s="43"/>
      <c r="AR82" s="89"/>
    </row>
    <row r="83" spans="1:44" ht="27" customHeight="1" x14ac:dyDescent="0.25">
      <c r="A83" s="31">
        <v>2205080133</v>
      </c>
      <c r="B83" s="32" t="s">
        <v>124</v>
      </c>
      <c r="C83" s="33">
        <v>192181</v>
      </c>
      <c r="D83" s="34">
        <v>43</v>
      </c>
      <c r="E83" s="35">
        <v>27</v>
      </c>
      <c r="F83" s="37">
        <v>70</v>
      </c>
      <c r="G83" s="34">
        <v>33</v>
      </c>
      <c r="H83" s="35">
        <v>23</v>
      </c>
      <c r="I83" s="37">
        <v>56</v>
      </c>
      <c r="J83" s="34">
        <v>21</v>
      </c>
      <c r="K83" s="35">
        <v>21</v>
      </c>
      <c r="L83" s="38">
        <v>42</v>
      </c>
      <c r="M83" s="34">
        <v>35</v>
      </c>
      <c r="N83" s="35">
        <v>25</v>
      </c>
      <c r="O83" s="37">
        <v>60</v>
      </c>
      <c r="P83" s="34">
        <v>16</v>
      </c>
      <c r="Q83" s="35">
        <v>21</v>
      </c>
      <c r="R83" s="38">
        <v>37</v>
      </c>
      <c r="S83" s="34">
        <v>49</v>
      </c>
      <c r="T83" s="35">
        <v>24</v>
      </c>
      <c r="U83" s="37">
        <v>73</v>
      </c>
      <c r="V83" s="34">
        <v>23</v>
      </c>
      <c r="W83" s="35">
        <v>22</v>
      </c>
      <c r="X83" s="38">
        <v>45</v>
      </c>
      <c r="Y83" s="34">
        <v>47</v>
      </c>
      <c r="Z83" s="35">
        <v>25</v>
      </c>
      <c r="AA83" s="37">
        <v>72</v>
      </c>
      <c r="AB83" s="34">
        <v>14</v>
      </c>
      <c r="AC83" s="35">
        <v>22</v>
      </c>
      <c r="AD83" s="38">
        <v>36</v>
      </c>
      <c r="AE83" s="34">
        <v>65</v>
      </c>
      <c r="AF83" s="35">
        <v>66</v>
      </c>
      <c r="AG83" s="38">
        <v>131</v>
      </c>
      <c r="AH83" s="34">
        <v>21</v>
      </c>
      <c r="AI83" s="35">
        <v>22</v>
      </c>
      <c r="AJ83" s="38">
        <v>42</v>
      </c>
      <c r="AK83" s="40"/>
      <c r="AL83" s="35">
        <v>665</v>
      </c>
      <c r="AM83" s="41">
        <v>73.89</v>
      </c>
      <c r="AN83" s="42" t="s">
        <v>117</v>
      </c>
      <c r="AO83" s="43"/>
      <c r="AP83" s="43"/>
      <c r="AQ83" s="43"/>
      <c r="AR83" s="89"/>
    </row>
    <row r="84" spans="1:44" ht="27" customHeight="1" x14ac:dyDescent="0.25">
      <c r="A84" s="31">
        <v>2205080134</v>
      </c>
      <c r="B84" s="32" t="s">
        <v>125</v>
      </c>
      <c r="C84" s="33">
        <v>192182</v>
      </c>
      <c r="D84" s="34">
        <v>60</v>
      </c>
      <c r="E84" s="35">
        <v>27</v>
      </c>
      <c r="F84" s="37">
        <v>87</v>
      </c>
      <c r="G84" s="34">
        <v>48</v>
      </c>
      <c r="H84" s="35">
        <v>23</v>
      </c>
      <c r="I84" s="37">
        <v>71</v>
      </c>
      <c r="J84" s="34">
        <v>21</v>
      </c>
      <c r="K84" s="35">
        <v>21</v>
      </c>
      <c r="L84" s="38">
        <v>42</v>
      </c>
      <c r="M84" s="34">
        <v>33</v>
      </c>
      <c r="N84" s="35">
        <v>26</v>
      </c>
      <c r="O84" s="37">
        <v>59</v>
      </c>
      <c r="P84" s="34">
        <v>17</v>
      </c>
      <c r="Q84" s="35">
        <v>21</v>
      </c>
      <c r="R84" s="38">
        <v>38</v>
      </c>
      <c r="S84" s="34">
        <v>51</v>
      </c>
      <c r="T84" s="35">
        <v>23</v>
      </c>
      <c r="U84" s="37">
        <v>74</v>
      </c>
      <c r="V84" s="34">
        <v>21</v>
      </c>
      <c r="W84" s="35">
        <v>22</v>
      </c>
      <c r="X84" s="38">
        <v>43</v>
      </c>
      <c r="Y84" s="34">
        <v>49</v>
      </c>
      <c r="Z84" s="35">
        <v>24</v>
      </c>
      <c r="AA84" s="37">
        <v>73</v>
      </c>
      <c r="AB84" s="34">
        <v>15</v>
      </c>
      <c r="AC84" s="35">
        <v>22</v>
      </c>
      <c r="AD84" s="38">
        <v>37</v>
      </c>
      <c r="AE84" s="34">
        <v>65</v>
      </c>
      <c r="AF84" s="35">
        <v>66</v>
      </c>
      <c r="AG84" s="38">
        <v>131</v>
      </c>
      <c r="AH84" s="34">
        <v>23</v>
      </c>
      <c r="AI84" s="35">
        <v>22</v>
      </c>
      <c r="AJ84" s="38">
        <v>45</v>
      </c>
      <c r="AK84" s="40"/>
      <c r="AL84" s="35">
        <v>700</v>
      </c>
      <c r="AM84" s="41">
        <v>77.78</v>
      </c>
      <c r="AN84" s="42" t="s">
        <v>126</v>
      </c>
      <c r="AO84" s="43"/>
      <c r="AP84" s="43"/>
      <c r="AQ84" s="43"/>
      <c r="AR84" s="89"/>
    </row>
    <row r="85" spans="1:44" ht="27" customHeight="1" x14ac:dyDescent="0.25">
      <c r="A85" s="31">
        <v>2205080135</v>
      </c>
      <c r="B85" s="32" t="s">
        <v>127</v>
      </c>
      <c r="C85" s="33">
        <v>192183</v>
      </c>
      <c r="D85" s="34">
        <v>58</v>
      </c>
      <c r="E85" s="35">
        <v>30</v>
      </c>
      <c r="F85" s="37">
        <v>88</v>
      </c>
      <c r="G85" s="34">
        <v>59</v>
      </c>
      <c r="H85" s="35">
        <v>28</v>
      </c>
      <c r="I85" s="37">
        <v>87</v>
      </c>
      <c r="J85" s="34">
        <v>23</v>
      </c>
      <c r="K85" s="35">
        <v>23</v>
      </c>
      <c r="L85" s="38">
        <v>46</v>
      </c>
      <c r="M85" s="34">
        <v>60</v>
      </c>
      <c r="N85" s="35">
        <v>29</v>
      </c>
      <c r="O85" s="37">
        <v>89</v>
      </c>
      <c r="P85" s="34">
        <v>21</v>
      </c>
      <c r="Q85" s="35">
        <v>23</v>
      </c>
      <c r="R85" s="38">
        <v>44</v>
      </c>
      <c r="S85" s="34">
        <v>55</v>
      </c>
      <c r="T85" s="35">
        <v>28</v>
      </c>
      <c r="U85" s="37">
        <v>83</v>
      </c>
      <c r="V85" s="34">
        <v>23</v>
      </c>
      <c r="W85" s="35">
        <v>24</v>
      </c>
      <c r="X85" s="38">
        <v>47</v>
      </c>
      <c r="Y85" s="34">
        <v>55</v>
      </c>
      <c r="Z85" s="35">
        <v>28</v>
      </c>
      <c r="AA85" s="37">
        <v>83</v>
      </c>
      <c r="AB85" s="34">
        <v>21</v>
      </c>
      <c r="AC85" s="35">
        <v>24</v>
      </c>
      <c r="AD85" s="38">
        <v>45</v>
      </c>
      <c r="AE85" s="34">
        <v>70</v>
      </c>
      <c r="AF85" s="35">
        <v>71</v>
      </c>
      <c r="AG85" s="38">
        <v>141</v>
      </c>
      <c r="AH85" s="34">
        <v>24</v>
      </c>
      <c r="AI85" s="35">
        <v>24</v>
      </c>
      <c r="AJ85" s="38">
        <v>48</v>
      </c>
      <c r="AK85" s="40"/>
      <c r="AL85" s="35">
        <v>801</v>
      </c>
      <c r="AM85" s="41">
        <v>89</v>
      </c>
      <c r="AN85" s="42" t="s">
        <v>126</v>
      </c>
      <c r="AO85" s="43"/>
      <c r="AP85" s="43"/>
      <c r="AQ85" s="43"/>
      <c r="AR85" s="89"/>
    </row>
    <row r="86" spans="1:44" ht="27" customHeight="1" x14ac:dyDescent="0.25">
      <c r="A86" s="31">
        <v>2205080136</v>
      </c>
      <c r="B86" s="32" t="s">
        <v>128</v>
      </c>
      <c r="C86" s="33">
        <v>192184</v>
      </c>
      <c r="D86" s="34">
        <v>57</v>
      </c>
      <c r="E86" s="35">
        <v>30</v>
      </c>
      <c r="F86" s="37">
        <v>87</v>
      </c>
      <c r="G86" s="34">
        <v>50</v>
      </c>
      <c r="H86" s="35">
        <v>28</v>
      </c>
      <c r="I86" s="37">
        <v>78</v>
      </c>
      <c r="J86" s="34">
        <v>23</v>
      </c>
      <c r="K86" s="35">
        <v>23</v>
      </c>
      <c r="L86" s="38">
        <v>46</v>
      </c>
      <c r="M86" s="34">
        <v>51</v>
      </c>
      <c r="N86" s="35">
        <v>28</v>
      </c>
      <c r="O86" s="37">
        <v>79</v>
      </c>
      <c r="P86" s="34">
        <v>20</v>
      </c>
      <c r="Q86" s="35">
        <v>24</v>
      </c>
      <c r="R86" s="38">
        <v>44</v>
      </c>
      <c r="S86" s="34">
        <v>57</v>
      </c>
      <c r="T86" s="35">
        <v>28</v>
      </c>
      <c r="U86" s="37">
        <v>85</v>
      </c>
      <c r="V86" s="34">
        <v>22</v>
      </c>
      <c r="W86" s="35">
        <v>24</v>
      </c>
      <c r="X86" s="38">
        <v>46</v>
      </c>
      <c r="Y86" s="34">
        <v>59</v>
      </c>
      <c r="Z86" s="35">
        <v>28</v>
      </c>
      <c r="AA86" s="37">
        <v>87</v>
      </c>
      <c r="AB86" s="34">
        <v>17</v>
      </c>
      <c r="AC86" s="35">
        <v>23</v>
      </c>
      <c r="AD86" s="38">
        <v>40</v>
      </c>
      <c r="AE86" s="34">
        <v>69</v>
      </c>
      <c r="AF86" s="35">
        <v>65</v>
      </c>
      <c r="AG86" s="38">
        <v>134</v>
      </c>
      <c r="AH86" s="34">
        <v>23</v>
      </c>
      <c r="AI86" s="35">
        <v>23</v>
      </c>
      <c r="AJ86" s="38">
        <v>46</v>
      </c>
      <c r="AK86" s="40"/>
      <c r="AL86" s="35">
        <v>772</v>
      </c>
      <c r="AM86" s="41">
        <v>85.78</v>
      </c>
      <c r="AN86" s="42" t="s">
        <v>126</v>
      </c>
      <c r="AO86" s="43"/>
      <c r="AP86" s="43"/>
      <c r="AQ86" s="43"/>
      <c r="AR86" s="89"/>
    </row>
    <row r="87" spans="1:44" ht="27" customHeight="1" x14ac:dyDescent="0.25">
      <c r="A87" s="31">
        <v>2205080137</v>
      </c>
      <c r="B87" s="32" t="s">
        <v>129</v>
      </c>
      <c r="C87" s="33">
        <v>192185</v>
      </c>
      <c r="D87" s="34">
        <v>56</v>
      </c>
      <c r="E87" s="35">
        <v>30</v>
      </c>
      <c r="F87" s="37">
        <v>86</v>
      </c>
      <c r="G87" s="34">
        <v>64</v>
      </c>
      <c r="H87" s="35">
        <v>30</v>
      </c>
      <c r="I87" s="37">
        <v>94</v>
      </c>
      <c r="J87" s="34">
        <v>24</v>
      </c>
      <c r="K87" s="35">
        <v>24</v>
      </c>
      <c r="L87" s="38">
        <v>48</v>
      </c>
      <c r="M87" s="34">
        <v>57</v>
      </c>
      <c r="N87" s="35">
        <v>29</v>
      </c>
      <c r="O87" s="37">
        <v>86</v>
      </c>
      <c r="P87" s="34">
        <v>22</v>
      </c>
      <c r="Q87" s="35">
        <v>24</v>
      </c>
      <c r="R87" s="38">
        <v>46</v>
      </c>
      <c r="S87" s="34">
        <v>60</v>
      </c>
      <c r="T87" s="35">
        <v>30</v>
      </c>
      <c r="U87" s="37">
        <v>90</v>
      </c>
      <c r="V87" s="34">
        <v>24</v>
      </c>
      <c r="W87" s="35">
        <v>24</v>
      </c>
      <c r="X87" s="38">
        <v>48</v>
      </c>
      <c r="Y87" s="34">
        <v>61</v>
      </c>
      <c r="Z87" s="35">
        <v>30</v>
      </c>
      <c r="AA87" s="37">
        <v>91</v>
      </c>
      <c r="AB87" s="34">
        <v>23</v>
      </c>
      <c r="AC87" s="35">
        <v>24</v>
      </c>
      <c r="AD87" s="38">
        <v>47</v>
      </c>
      <c r="AE87" s="34">
        <v>73</v>
      </c>
      <c r="AF87" s="35">
        <v>74</v>
      </c>
      <c r="AG87" s="38">
        <v>150</v>
      </c>
      <c r="AH87" s="34">
        <v>23</v>
      </c>
      <c r="AI87" s="35">
        <v>24</v>
      </c>
      <c r="AJ87" s="38">
        <v>47</v>
      </c>
      <c r="AK87" s="40"/>
      <c r="AL87" s="35">
        <v>830</v>
      </c>
      <c r="AM87" s="41">
        <v>92.22</v>
      </c>
      <c r="AN87" s="42" t="s">
        <v>126</v>
      </c>
      <c r="AO87" s="43"/>
      <c r="AP87" s="43"/>
      <c r="AQ87" s="43"/>
      <c r="AR87" s="89"/>
    </row>
    <row r="88" spans="1:44" ht="27" customHeight="1" x14ac:dyDescent="0.25">
      <c r="A88" s="31">
        <v>2205080138</v>
      </c>
      <c r="B88" s="32" t="s">
        <v>130</v>
      </c>
      <c r="C88" s="33">
        <v>192186</v>
      </c>
      <c r="D88" s="34">
        <v>47</v>
      </c>
      <c r="E88" s="35">
        <v>28</v>
      </c>
      <c r="F88" s="37">
        <v>75</v>
      </c>
      <c r="G88" s="34">
        <v>48</v>
      </c>
      <c r="H88" s="35">
        <v>27</v>
      </c>
      <c r="I88" s="37">
        <v>75</v>
      </c>
      <c r="J88" s="34">
        <v>23</v>
      </c>
      <c r="K88" s="35">
        <v>23</v>
      </c>
      <c r="L88" s="38">
        <v>46</v>
      </c>
      <c r="M88" s="34">
        <v>41</v>
      </c>
      <c r="N88" s="35">
        <v>24</v>
      </c>
      <c r="O88" s="37">
        <v>65</v>
      </c>
      <c r="P88" s="34">
        <v>17</v>
      </c>
      <c r="Q88" s="35">
        <v>22</v>
      </c>
      <c r="R88" s="38">
        <v>39</v>
      </c>
      <c r="S88" s="34">
        <v>54</v>
      </c>
      <c r="T88" s="35">
        <v>23</v>
      </c>
      <c r="U88" s="37">
        <v>77</v>
      </c>
      <c r="V88" s="34">
        <v>21</v>
      </c>
      <c r="W88" s="35">
        <v>23</v>
      </c>
      <c r="X88" s="38">
        <v>44</v>
      </c>
      <c r="Y88" s="34">
        <v>56</v>
      </c>
      <c r="Z88" s="35">
        <v>27</v>
      </c>
      <c r="AA88" s="37">
        <v>83</v>
      </c>
      <c r="AB88" s="34">
        <v>18</v>
      </c>
      <c r="AC88" s="35">
        <v>23</v>
      </c>
      <c r="AD88" s="38">
        <v>41</v>
      </c>
      <c r="AE88" s="34">
        <v>70</v>
      </c>
      <c r="AF88" s="35">
        <v>68</v>
      </c>
      <c r="AG88" s="38">
        <v>138</v>
      </c>
      <c r="AH88" s="34">
        <v>23</v>
      </c>
      <c r="AI88" s="35">
        <v>23</v>
      </c>
      <c r="AJ88" s="38">
        <v>46</v>
      </c>
      <c r="AK88" s="40"/>
      <c r="AL88" s="35">
        <v>729</v>
      </c>
      <c r="AM88" s="41">
        <v>81</v>
      </c>
      <c r="AN88" s="42" t="s">
        <v>126</v>
      </c>
      <c r="AO88" s="43"/>
      <c r="AP88" s="43"/>
      <c r="AQ88" s="43"/>
      <c r="AR88" s="89"/>
    </row>
    <row r="89" spans="1:44" ht="27" customHeight="1" x14ac:dyDescent="0.25">
      <c r="A89" s="31">
        <v>2205080139</v>
      </c>
      <c r="B89" s="32" t="s">
        <v>131</v>
      </c>
      <c r="C89" s="33">
        <v>192187</v>
      </c>
      <c r="D89" s="34">
        <v>33</v>
      </c>
      <c r="E89" s="35">
        <v>22</v>
      </c>
      <c r="F89" s="37">
        <v>55</v>
      </c>
      <c r="G89" s="34">
        <v>33</v>
      </c>
      <c r="H89" s="35">
        <v>17</v>
      </c>
      <c r="I89" s="37">
        <v>50</v>
      </c>
      <c r="J89" s="34">
        <v>21</v>
      </c>
      <c r="K89" s="35">
        <v>22</v>
      </c>
      <c r="L89" s="38">
        <v>43</v>
      </c>
      <c r="M89" s="34">
        <v>37</v>
      </c>
      <c r="N89" s="35">
        <v>22</v>
      </c>
      <c r="O89" s="37">
        <v>59</v>
      </c>
      <c r="P89" s="34">
        <v>13</v>
      </c>
      <c r="Q89" s="35">
        <v>19</v>
      </c>
      <c r="R89" s="38">
        <v>32</v>
      </c>
      <c r="S89" s="34">
        <v>45</v>
      </c>
      <c r="T89" s="35">
        <v>14</v>
      </c>
      <c r="U89" s="37">
        <v>59</v>
      </c>
      <c r="V89" s="34">
        <v>21</v>
      </c>
      <c r="W89" s="35">
        <v>21</v>
      </c>
      <c r="X89" s="38">
        <v>42</v>
      </c>
      <c r="Y89" s="34">
        <v>40</v>
      </c>
      <c r="Z89" s="35">
        <v>18</v>
      </c>
      <c r="AA89" s="37">
        <v>58</v>
      </c>
      <c r="AB89" s="34">
        <v>12</v>
      </c>
      <c r="AC89" s="35">
        <v>22</v>
      </c>
      <c r="AD89" s="38">
        <v>34</v>
      </c>
      <c r="AE89" s="34">
        <v>67</v>
      </c>
      <c r="AF89" s="35">
        <v>68</v>
      </c>
      <c r="AG89" s="38">
        <v>135</v>
      </c>
      <c r="AH89" s="34">
        <v>16</v>
      </c>
      <c r="AI89" s="35">
        <v>17</v>
      </c>
      <c r="AJ89" s="38">
        <v>33</v>
      </c>
      <c r="AK89" s="40"/>
      <c r="AL89" s="35">
        <v>600</v>
      </c>
      <c r="AM89" s="41">
        <v>66.67</v>
      </c>
      <c r="AN89" s="42" t="s">
        <v>117</v>
      </c>
      <c r="AO89" s="43"/>
      <c r="AP89" s="43"/>
      <c r="AQ89" s="43"/>
      <c r="AR89" s="89"/>
    </row>
    <row r="90" spans="1:44" ht="27" customHeight="1" x14ac:dyDescent="0.25">
      <c r="A90" s="31">
        <v>2205080140</v>
      </c>
      <c r="B90" s="32" t="s">
        <v>132</v>
      </c>
      <c r="C90" s="33">
        <v>192188</v>
      </c>
      <c r="D90" s="34">
        <v>44</v>
      </c>
      <c r="E90" s="35">
        <v>27</v>
      </c>
      <c r="F90" s="37">
        <v>71</v>
      </c>
      <c r="G90" s="34">
        <v>56</v>
      </c>
      <c r="H90" s="35">
        <v>27</v>
      </c>
      <c r="I90" s="37">
        <v>83</v>
      </c>
      <c r="J90" s="34">
        <v>22</v>
      </c>
      <c r="K90" s="35">
        <v>22</v>
      </c>
      <c r="L90" s="38">
        <v>44</v>
      </c>
      <c r="M90" s="34">
        <v>48</v>
      </c>
      <c r="N90" s="35">
        <v>23</v>
      </c>
      <c r="O90" s="37">
        <v>71</v>
      </c>
      <c r="P90" s="34">
        <v>17</v>
      </c>
      <c r="Q90" s="35">
        <v>22</v>
      </c>
      <c r="R90" s="38">
        <v>39</v>
      </c>
      <c r="S90" s="34">
        <v>53</v>
      </c>
      <c r="T90" s="35">
        <v>26</v>
      </c>
      <c r="U90" s="37">
        <v>79</v>
      </c>
      <c r="V90" s="34">
        <v>21</v>
      </c>
      <c r="W90" s="35">
        <v>22</v>
      </c>
      <c r="X90" s="38">
        <v>43</v>
      </c>
      <c r="Y90" s="34">
        <v>59</v>
      </c>
      <c r="Z90" s="35">
        <v>27</v>
      </c>
      <c r="AA90" s="37">
        <v>86</v>
      </c>
      <c r="AB90" s="34">
        <v>14</v>
      </c>
      <c r="AC90" s="35">
        <v>22</v>
      </c>
      <c r="AD90" s="38">
        <v>36</v>
      </c>
      <c r="AE90" s="34">
        <v>64</v>
      </c>
      <c r="AF90" s="35">
        <v>62</v>
      </c>
      <c r="AG90" s="38">
        <v>126</v>
      </c>
      <c r="AH90" s="34">
        <v>22</v>
      </c>
      <c r="AI90" s="35">
        <v>22</v>
      </c>
      <c r="AJ90" s="38">
        <v>44</v>
      </c>
      <c r="AK90" s="40"/>
      <c r="AL90" s="35">
        <v>722</v>
      </c>
      <c r="AM90" s="41">
        <v>80.22</v>
      </c>
      <c r="AN90" s="42" t="s">
        <v>126</v>
      </c>
      <c r="AO90" s="43"/>
      <c r="AP90" s="43"/>
      <c r="AQ90" s="43"/>
      <c r="AR90" s="89"/>
    </row>
    <row r="91" spans="1:44" ht="27" customHeight="1" x14ac:dyDescent="0.25">
      <c r="A91" s="31">
        <v>2205080141</v>
      </c>
      <c r="B91" s="32" t="s">
        <v>133</v>
      </c>
      <c r="C91" s="33">
        <v>192189</v>
      </c>
      <c r="D91" s="34">
        <v>45</v>
      </c>
      <c r="E91" s="35">
        <v>28</v>
      </c>
      <c r="F91" s="37">
        <v>73</v>
      </c>
      <c r="G91" s="34">
        <v>41</v>
      </c>
      <c r="H91" s="35">
        <v>27</v>
      </c>
      <c r="I91" s="37">
        <v>68</v>
      </c>
      <c r="J91" s="34">
        <v>22</v>
      </c>
      <c r="K91" s="35">
        <v>23</v>
      </c>
      <c r="L91" s="38">
        <v>45</v>
      </c>
      <c r="M91" s="34">
        <v>40</v>
      </c>
      <c r="N91" s="35">
        <v>25</v>
      </c>
      <c r="O91" s="37">
        <v>65</v>
      </c>
      <c r="P91" s="34">
        <v>19</v>
      </c>
      <c r="Q91" s="35">
        <v>20</v>
      </c>
      <c r="R91" s="38">
        <v>39</v>
      </c>
      <c r="S91" s="34">
        <v>48</v>
      </c>
      <c r="T91" s="35">
        <v>22</v>
      </c>
      <c r="U91" s="37">
        <v>70</v>
      </c>
      <c r="V91" s="34">
        <v>21</v>
      </c>
      <c r="W91" s="35">
        <v>23</v>
      </c>
      <c r="X91" s="38">
        <v>44</v>
      </c>
      <c r="Y91" s="34">
        <v>40</v>
      </c>
      <c r="Z91" s="35">
        <v>25</v>
      </c>
      <c r="AA91" s="37">
        <v>65</v>
      </c>
      <c r="AB91" s="34">
        <v>14</v>
      </c>
      <c r="AC91" s="35">
        <v>22</v>
      </c>
      <c r="AD91" s="38">
        <v>36</v>
      </c>
      <c r="AE91" s="34">
        <v>69</v>
      </c>
      <c r="AF91" s="35">
        <v>70</v>
      </c>
      <c r="AG91" s="38">
        <v>139</v>
      </c>
      <c r="AH91" s="34">
        <v>22</v>
      </c>
      <c r="AI91" s="35">
        <v>22</v>
      </c>
      <c r="AJ91" s="38">
        <v>44</v>
      </c>
      <c r="AK91" s="40"/>
      <c r="AL91" s="35">
        <v>688</v>
      </c>
      <c r="AM91" s="41">
        <v>76.44</v>
      </c>
      <c r="AN91" s="42" t="s">
        <v>126</v>
      </c>
      <c r="AO91" s="43"/>
      <c r="AP91" s="43"/>
      <c r="AQ91" s="43"/>
      <c r="AR91" s="89"/>
    </row>
    <row r="92" spans="1:44" ht="27" customHeight="1" x14ac:dyDescent="0.25">
      <c r="A92" s="31">
        <v>2205080143</v>
      </c>
      <c r="B92" s="32" t="s">
        <v>134</v>
      </c>
      <c r="C92" s="33">
        <v>192190</v>
      </c>
      <c r="D92" s="34">
        <v>59</v>
      </c>
      <c r="E92" s="35">
        <v>30</v>
      </c>
      <c r="F92" s="37">
        <v>89</v>
      </c>
      <c r="G92" s="34">
        <v>65</v>
      </c>
      <c r="H92" s="35">
        <v>30</v>
      </c>
      <c r="I92" s="37">
        <v>95</v>
      </c>
      <c r="J92" s="34">
        <v>24</v>
      </c>
      <c r="K92" s="35">
        <v>23</v>
      </c>
      <c r="L92" s="38">
        <v>47</v>
      </c>
      <c r="M92" s="34">
        <v>46</v>
      </c>
      <c r="N92" s="35">
        <v>29</v>
      </c>
      <c r="O92" s="37">
        <v>75</v>
      </c>
      <c r="P92" s="34">
        <v>20</v>
      </c>
      <c r="Q92" s="35">
        <v>24</v>
      </c>
      <c r="R92" s="38">
        <v>44</v>
      </c>
      <c r="S92" s="34">
        <v>67</v>
      </c>
      <c r="T92" s="35">
        <v>28</v>
      </c>
      <c r="U92" s="37">
        <v>95</v>
      </c>
      <c r="V92" s="34">
        <v>24</v>
      </c>
      <c r="W92" s="35">
        <v>23</v>
      </c>
      <c r="X92" s="38">
        <v>47</v>
      </c>
      <c r="Y92" s="34">
        <v>68</v>
      </c>
      <c r="Z92" s="35">
        <v>29</v>
      </c>
      <c r="AA92" s="37">
        <v>97</v>
      </c>
      <c r="AB92" s="34">
        <v>21</v>
      </c>
      <c r="AC92" s="35">
        <v>23</v>
      </c>
      <c r="AD92" s="38">
        <v>44</v>
      </c>
      <c r="AE92" s="34">
        <v>69</v>
      </c>
      <c r="AF92" s="35">
        <v>71</v>
      </c>
      <c r="AG92" s="38">
        <v>140</v>
      </c>
      <c r="AH92" s="34">
        <v>24</v>
      </c>
      <c r="AI92" s="35">
        <v>22</v>
      </c>
      <c r="AJ92" s="38">
        <v>46</v>
      </c>
      <c r="AK92" s="40"/>
      <c r="AL92" s="35">
        <v>819</v>
      </c>
      <c r="AM92" s="41">
        <v>91</v>
      </c>
      <c r="AN92" s="42" t="s">
        <v>126</v>
      </c>
      <c r="AO92" s="43"/>
      <c r="AP92" s="43"/>
      <c r="AQ92" s="43"/>
      <c r="AR92" s="89"/>
    </row>
    <row r="93" spans="1:44" ht="27" customHeight="1" x14ac:dyDescent="0.25">
      <c r="A93" s="31">
        <v>2205080144</v>
      </c>
      <c r="B93" s="32" t="s">
        <v>135</v>
      </c>
      <c r="C93" s="33">
        <v>192191</v>
      </c>
      <c r="D93" s="34">
        <v>48</v>
      </c>
      <c r="E93" s="35">
        <v>28</v>
      </c>
      <c r="F93" s="37">
        <v>76</v>
      </c>
      <c r="G93" s="34">
        <v>56</v>
      </c>
      <c r="H93" s="35">
        <v>25</v>
      </c>
      <c r="I93" s="37">
        <v>81</v>
      </c>
      <c r="J93" s="34">
        <v>23</v>
      </c>
      <c r="K93" s="35">
        <v>22</v>
      </c>
      <c r="L93" s="38">
        <v>45</v>
      </c>
      <c r="M93" s="34">
        <v>48</v>
      </c>
      <c r="N93" s="35">
        <v>25</v>
      </c>
      <c r="O93" s="37">
        <v>73</v>
      </c>
      <c r="P93" s="34">
        <v>17</v>
      </c>
      <c r="Q93" s="35">
        <v>22</v>
      </c>
      <c r="R93" s="38">
        <v>39</v>
      </c>
      <c r="S93" s="34">
        <v>49</v>
      </c>
      <c r="T93" s="35">
        <v>25</v>
      </c>
      <c r="U93" s="37">
        <v>74</v>
      </c>
      <c r="V93" s="34">
        <v>21</v>
      </c>
      <c r="W93" s="35">
        <v>22</v>
      </c>
      <c r="X93" s="38">
        <v>44</v>
      </c>
      <c r="Y93" s="34">
        <v>56</v>
      </c>
      <c r="Z93" s="35">
        <v>27</v>
      </c>
      <c r="AA93" s="37">
        <v>83</v>
      </c>
      <c r="AB93" s="34">
        <v>16</v>
      </c>
      <c r="AC93" s="35">
        <v>23</v>
      </c>
      <c r="AD93" s="38">
        <v>39</v>
      </c>
      <c r="AE93" s="34">
        <v>67</v>
      </c>
      <c r="AF93" s="35">
        <v>65</v>
      </c>
      <c r="AG93" s="38">
        <v>132</v>
      </c>
      <c r="AH93" s="34">
        <v>22</v>
      </c>
      <c r="AI93" s="35">
        <v>22</v>
      </c>
      <c r="AJ93" s="38">
        <v>44</v>
      </c>
      <c r="AK93" s="40"/>
      <c r="AL93" s="35">
        <v>730</v>
      </c>
      <c r="AM93" s="41">
        <v>81.11</v>
      </c>
      <c r="AN93" s="42" t="s">
        <v>126</v>
      </c>
      <c r="AO93" s="43"/>
      <c r="AP93" s="43"/>
      <c r="AQ93" s="43"/>
      <c r="AR93" s="89"/>
    </row>
    <row r="94" spans="1:44" ht="27" customHeight="1" x14ac:dyDescent="0.25">
      <c r="A94" s="31">
        <v>2205080145</v>
      </c>
      <c r="B94" s="32" t="s">
        <v>136</v>
      </c>
      <c r="C94" s="33">
        <v>192192</v>
      </c>
      <c r="D94" s="34">
        <v>44</v>
      </c>
      <c r="E94" s="35">
        <v>27</v>
      </c>
      <c r="F94" s="37">
        <v>71</v>
      </c>
      <c r="G94" s="34">
        <v>34</v>
      </c>
      <c r="H94" s="35">
        <v>18</v>
      </c>
      <c r="I94" s="37">
        <v>52</v>
      </c>
      <c r="J94" s="34">
        <v>20</v>
      </c>
      <c r="K94" s="35">
        <v>19</v>
      </c>
      <c r="L94" s="38">
        <v>39</v>
      </c>
      <c r="M94" s="34">
        <v>33</v>
      </c>
      <c r="N94" s="35">
        <v>21</v>
      </c>
      <c r="O94" s="37">
        <v>54</v>
      </c>
      <c r="P94" s="34">
        <v>17</v>
      </c>
      <c r="Q94" s="35">
        <v>20</v>
      </c>
      <c r="R94" s="38">
        <v>37</v>
      </c>
      <c r="S94" s="34">
        <v>41</v>
      </c>
      <c r="T94" s="35">
        <v>20</v>
      </c>
      <c r="U94" s="37">
        <v>61</v>
      </c>
      <c r="V94" s="34">
        <v>20</v>
      </c>
      <c r="W94" s="35">
        <v>20</v>
      </c>
      <c r="X94" s="38">
        <v>40</v>
      </c>
      <c r="Y94" s="34">
        <v>48</v>
      </c>
      <c r="Z94" s="35">
        <v>16</v>
      </c>
      <c r="AA94" s="37">
        <v>64</v>
      </c>
      <c r="AB94" s="34">
        <v>14</v>
      </c>
      <c r="AC94" s="35">
        <v>20</v>
      </c>
      <c r="AD94" s="38">
        <v>34</v>
      </c>
      <c r="AE94" s="34">
        <v>65</v>
      </c>
      <c r="AF94" s="35">
        <v>60</v>
      </c>
      <c r="AG94" s="38">
        <v>125</v>
      </c>
      <c r="AH94" s="34">
        <v>17</v>
      </c>
      <c r="AI94" s="35">
        <v>17</v>
      </c>
      <c r="AJ94" s="38">
        <v>34</v>
      </c>
      <c r="AK94" s="40"/>
      <c r="AL94" s="35">
        <v>611</v>
      </c>
      <c r="AM94" s="41">
        <v>67.89</v>
      </c>
      <c r="AN94" s="42" t="s">
        <v>117</v>
      </c>
      <c r="AO94" s="43"/>
      <c r="AP94" s="43"/>
      <c r="AQ94" s="43"/>
      <c r="AR94" s="89"/>
    </row>
    <row r="95" spans="1:44" ht="27" customHeight="1" x14ac:dyDescent="0.25">
      <c r="A95" s="31">
        <v>2205080146</v>
      </c>
      <c r="B95" s="32" t="s">
        <v>137</v>
      </c>
      <c r="C95" s="33">
        <v>192193</v>
      </c>
      <c r="D95" s="34">
        <v>55</v>
      </c>
      <c r="E95" s="35">
        <v>27</v>
      </c>
      <c r="F95" s="37">
        <v>82</v>
      </c>
      <c r="G95" s="34">
        <v>57</v>
      </c>
      <c r="H95" s="35">
        <v>28</v>
      </c>
      <c r="I95" s="37">
        <v>85</v>
      </c>
      <c r="J95" s="34">
        <v>23</v>
      </c>
      <c r="K95" s="35">
        <v>23</v>
      </c>
      <c r="L95" s="38">
        <v>46</v>
      </c>
      <c r="M95" s="34">
        <v>51</v>
      </c>
      <c r="N95" s="35">
        <v>26</v>
      </c>
      <c r="O95" s="37">
        <v>77</v>
      </c>
      <c r="P95" s="34">
        <v>21</v>
      </c>
      <c r="Q95" s="35">
        <v>22</v>
      </c>
      <c r="R95" s="38">
        <v>43</v>
      </c>
      <c r="S95" s="34">
        <v>53</v>
      </c>
      <c r="T95" s="35">
        <v>23</v>
      </c>
      <c r="U95" s="37">
        <v>76</v>
      </c>
      <c r="V95" s="34">
        <v>21</v>
      </c>
      <c r="W95" s="35">
        <v>23</v>
      </c>
      <c r="X95" s="38">
        <v>44</v>
      </c>
      <c r="Y95" s="34">
        <v>62</v>
      </c>
      <c r="Z95" s="35">
        <v>28</v>
      </c>
      <c r="AA95" s="37">
        <v>90</v>
      </c>
      <c r="AB95" s="34">
        <v>17</v>
      </c>
      <c r="AC95" s="35">
        <v>23</v>
      </c>
      <c r="AD95" s="38">
        <v>40</v>
      </c>
      <c r="AE95" s="34">
        <v>71</v>
      </c>
      <c r="AF95" s="35">
        <v>68</v>
      </c>
      <c r="AG95" s="38">
        <v>139</v>
      </c>
      <c r="AH95" s="34">
        <v>23</v>
      </c>
      <c r="AI95" s="35">
        <v>23</v>
      </c>
      <c r="AJ95" s="38">
        <v>46</v>
      </c>
      <c r="AK95" s="40"/>
      <c r="AL95" s="35">
        <v>768</v>
      </c>
      <c r="AM95" s="41">
        <v>85.33</v>
      </c>
      <c r="AN95" s="42" t="s">
        <v>126</v>
      </c>
      <c r="AO95" s="43"/>
      <c r="AP95" s="43"/>
      <c r="AQ95" s="43"/>
      <c r="AR95" s="89"/>
    </row>
    <row r="96" spans="1:44" ht="27" customHeight="1" x14ac:dyDescent="0.25">
      <c r="A96" s="31">
        <v>2205080147</v>
      </c>
      <c r="B96" s="32" t="s">
        <v>138</v>
      </c>
      <c r="C96" s="33">
        <v>192194</v>
      </c>
      <c r="D96" s="34">
        <v>60</v>
      </c>
      <c r="E96" s="35">
        <v>30</v>
      </c>
      <c r="F96" s="37">
        <v>90</v>
      </c>
      <c r="G96" s="34">
        <v>57</v>
      </c>
      <c r="H96" s="35">
        <v>30</v>
      </c>
      <c r="I96" s="37">
        <v>87</v>
      </c>
      <c r="J96" s="34">
        <v>24</v>
      </c>
      <c r="K96" s="35">
        <v>23</v>
      </c>
      <c r="L96" s="38">
        <v>47</v>
      </c>
      <c r="M96" s="34">
        <v>60</v>
      </c>
      <c r="N96" s="35">
        <v>28</v>
      </c>
      <c r="O96" s="37">
        <v>88</v>
      </c>
      <c r="P96" s="34">
        <v>21</v>
      </c>
      <c r="Q96" s="35">
        <v>24</v>
      </c>
      <c r="R96" s="38">
        <v>45</v>
      </c>
      <c r="S96" s="34">
        <v>61</v>
      </c>
      <c r="T96" s="35">
        <v>28</v>
      </c>
      <c r="U96" s="37">
        <v>89</v>
      </c>
      <c r="V96" s="34">
        <v>24</v>
      </c>
      <c r="W96" s="35">
        <v>24</v>
      </c>
      <c r="X96" s="38">
        <v>48</v>
      </c>
      <c r="Y96" s="34">
        <v>65</v>
      </c>
      <c r="Z96" s="35">
        <v>29</v>
      </c>
      <c r="AA96" s="37">
        <v>94</v>
      </c>
      <c r="AB96" s="34">
        <v>22</v>
      </c>
      <c r="AC96" s="35">
        <v>23</v>
      </c>
      <c r="AD96" s="38">
        <v>45</v>
      </c>
      <c r="AE96" s="34">
        <v>70</v>
      </c>
      <c r="AF96" s="35">
        <v>70</v>
      </c>
      <c r="AG96" s="38">
        <v>140</v>
      </c>
      <c r="AH96" s="34">
        <v>23</v>
      </c>
      <c r="AI96" s="35">
        <v>24</v>
      </c>
      <c r="AJ96" s="38">
        <v>47</v>
      </c>
      <c r="AK96" s="40"/>
      <c r="AL96" s="35">
        <v>820</v>
      </c>
      <c r="AM96" s="41">
        <v>91.11</v>
      </c>
      <c r="AN96" s="42" t="s">
        <v>126</v>
      </c>
      <c r="AO96" s="43"/>
      <c r="AP96" s="43"/>
      <c r="AQ96" s="43"/>
      <c r="AR96" s="89"/>
    </row>
    <row r="97" spans="1:44" ht="27" customHeight="1" x14ac:dyDescent="0.25">
      <c r="A97" s="31">
        <v>2205080148</v>
      </c>
      <c r="B97" s="32" t="s">
        <v>139</v>
      </c>
      <c r="C97" s="33">
        <v>192195</v>
      </c>
      <c r="D97" s="34">
        <v>46</v>
      </c>
      <c r="E97" s="35">
        <v>28</v>
      </c>
      <c r="F97" s="37">
        <v>74</v>
      </c>
      <c r="G97" s="34">
        <v>49</v>
      </c>
      <c r="H97" s="35">
        <v>27</v>
      </c>
      <c r="I97" s="37">
        <v>76</v>
      </c>
      <c r="J97" s="34">
        <v>23</v>
      </c>
      <c r="K97" s="35">
        <v>23</v>
      </c>
      <c r="L97" s="38">
        <v>46</v>
      </c>
      <c r="M97" s="34">
        <v>41</v>
      </c>
      <c r="N97" s="35">
        <v>25</v>
      </c>
      <c r="O97" s="37">
        <v>66</v>
      </c>
      <c r="P97" s="34">
        <v>18</v>
      </c>
      <c r="Q97" s="35">
        <v>23</v>
      </c>
      <c r="R97" s="38">
        <v>41</v>
      </c>
      <c r="S97" s="34">
        <v>55</v>
      </c>
      <c r="T97" s="35">
        <v>27</v>
      </c>
      <c r="U97" s="37">
        <v>82</v>
      </c>
      <c r="V97" s="34">
        <v>22</v>
      </c>
      <c r="W97" s="35">
        <v>23</v>
      </c>
      <c r="X97" s="38">
        <v>45</v>
      </c>
      <c r="Y97" s="34">
        <v>56</v>
      </c>
      <c r="Z97" s="35">
        <v>28</v>
      </c>
      <c r="AA97" s="37">
        <v>84</v>
      </c>
      <c r="AB97" s="34">
        <v>17</v>
      </c>
      <c r="AC97" s="35">
        <v>23</v>
      </c>
      <c r="AD97" s="38">
        <v>40</v>
      </c>
      <c r="AE97" s="34">
        <v>69</v>
      </c>
      <c r="AF97" s="35">
        <v>67</v>
      </c>
      <c r="AG97" s="38">
        <v>136</v>
      </c>
      <c r="AH97" s="34">
        <v>22</v>
      </c>
      <c r="AI97" s="35">
        <v>23</v>
      </c>
      <c r="AJ97" s="38">
        <v>45</v>
      </c>
      <c r="AK97" s="40"/>
      <c r="AL97" s="35">
        <v>735</v>
      </c>
      <c r="AM97" s="41">
        <v>81.67</v>
      </c>
      <c r="AN97" s="42" t="s">
        <v>126</v>
      </c>
      <c r="AO97" s="43"/>
      <c r="AP97" s="43"/>
      <c r="AQ97" s="43"/>
      <c r="AR97" s="89"/>
    </row>
    <row r="98" spans="1:44" ht="27" customHeight="1" x14ac:dyDescent="0.25">
      <c r="A98" s="31">
        <v>2205080149</v>
      </c>
      <c r="B98" s="32" t="s">
        <v>140</v>
      </c>
      <c r="C98" s="33">
        <v>192196</v>
      </c>
      <c r="D98" s="34">
        <v>49</v>
      </c>
      <c r="E98" s="35">
        <v>29</v>
      </c>
      <c r="F98" s="37">
        <v>78</v>
      </c>
      <c r="G98" s="34">
        <v>54</v>
      </c>
      <c r="H98" s="35">
        <v>28</v>
      </c>
      <c r="I98" s="37">
        <v>82</v>
      </c>
      <c r="J98" s="34">
        <v>23</v>
      </c>
      <c r="K98" s="35">
        <v>23</v>
      </c>
      <c r="L98" s="38">
        <v>46</v>
      </c>
      <c r="M98" s="34">
        <v>50</v>
      </c>
      <c r="N98" s="35">
        <v>27</v>
      </c>
      <c r="O98" s="37">
        <v>77</v>
      </c>
      <c r="P98" s="34">
        <v>18</v>
      </c>
      <c r="Q98" s="35">
        <v>23</v>
      </c>
      <c r="R98" s="38">
        <v>41</v>
      </c>
      <c r="S98" s="34">
        <v>52</v>
      </c>
      <c r="T98" s="35">
        <v>27</v>
      </c>
      <c r="U98" s="37">
        <v>79</v>
      </c>
      <c r="V98" s="34">
        <v>22</v>
      </c>
      <c r="W98" s="35">
        <v>23</v>
      </c>
      <c r="X98" s="38">
        <v>45</v>
      </c>
      <c r="Y98" s="34">
        <v>57</v>
      </c>
      <c r="Z98" s="35">
        <v>28</v>
      </c>
      <c r="AA98" s="37">
        <v>85</v>
      </c>
      <c r="AB98" s="34">
        <v>15</v>
      </c>
      <c r="AC98" s="35">
        <v>23</v>
      </c>
      <c r="AD98" s="38">
        <v>38</v>
      </c>
      <c r="AE98" s="34">
        <v>68</v>
      </c>
      <c r="AF98" s="35">
        <v>65</v>
      </c>
      <c r="AG98" s="38">
        <v>133</v>
      </c>
      <c r="AH98" s="34">
        <v>23</v>
      </c>
      <c r="AI98" s="35">
        <v>23</v>
      </c>
      <c r="AJ98" s="38">
        <v>46</v>
      </c>
      <c r="AK98" s="40"/>
      <c r="AL98" s="35">
        <v>750</v>
      </c>
      <c r="AM98" s="41">
        <v>83.33</v>
      </c>
      <c r="AN98" s="42" t="s">
        <v>126</v>
      </c>
      <c r="AO98" s="43"/>
      <c r="AP98" s="43"/>
      <c r="AQ98" s="43"/>
      <c r="AR98" s="89"/>
    </row>
    <row r="99" spans="1:44" ht="27" customHeight="1" x14ac:dyDescent="0.25">
      <c r="A99" s="31">
        <v>2205080152</v>
      </c>
      <c r="B99" s="32" t="s">
        <v>141</v>
      </c>
      <c r="C99" s="33">
        <v>192197</v>
      </c>
      <c r="D99" s="34">
        <v>45</v>
      </c>
      <c r="E99" s="35">
        <v>26</v>
      </c>
      <c r="F99" s="37">
        <v>71</v>
      </c>
      <c r="G99" s="34">
        <v>48</v>
      </c>
      <c r="H99" s="35">
        <v>26</v>
      </c>
      <c r="I99" s="37">
        <v>74</v>
      </c>
      <c r="J99" s="34">
        <v>23</v>
      </c>
      <c r="K99" s="35">
        <v>23</v>
      </c>
      <c r="L99" s="38">
        <v>46</v>
      </c>
      <c r="M99" s="34">
        <v>44</v>
      </c>
      <c r="N99" s="35">
        <v>27</v>
      </c>
      <c r="O99" s="37">
        <v>71</v>
      </c>
      <c r="P99" s="34">
        <v>19</v>
      </c>
      <c r="Q99" s="35">
        <v>23</v>
      </c>
      <c r="R99" s="38">
        <v>42</v>
      </c>
      <c r="S99" s="34">
        <v>49</v>
      </c>
      <c r="T99" s="35">
        <v>26</v>
      </c>
      <c r="U99" s="37">
        <v>75</v>
      </c>
      <c r="V99" s="34">
        <v>22</v>
      </c>
      <c r="W99" s="35">
        <v>23</v>
      </c>
      <c r="X99" s="38">
        <v>45</v>
      </c>
      <c r="Y99" s="34">
        <v>55</v>
      </c>
      <c r="Z99" s="35">
        <v>28</v>
      </c>
      <c r="AA99" s="37">
        <v>83</v>
      </c>
      <c r="AB99" s="34">
        <v>15</v>
      </c>
      <c r="AC99" s="35">
        <v>23</v>
      </c>
      <c r="AD99" s="38">
        <v>38</v>
      </c>
      <c r="AE99" s="34">
        <v>68</v>
      </c>
      <c r="AF99" s="35">
        <v>70</v>
      </c>
      <c r="AG99" s="38">
        <v>138</v>
      </c>
      <c r="AH99" s="34">
        <v>23</v>
      </c>
      <c r="AI99" s="35">
        <v>22</v>
      </c>
      <c r="AJ99" s="38">
        <v>45</v>
      </c>
      <c r="AK99" s="40"/>
      <c r="AL99" s="35">
        <v>728</v>
      </c>
      <c r="AM99" s="41">
        <v>80.89</v>
      </c>
      <c r="AN99" s="42" t="s">
        <v>126</v>
      </c>
      <c r="AO99" s="43"/>
      <c r="AP99" s="43"/>
      <c r="AQ99" s="43"/>
      <c r="AR99" s="89"/>
    </row>
    <row r="100" spans="1:44" ht="27" customHeight="1" x14ac:dyDescent="0.25">
      <c r="A100" s="31">
        <v>2205080153</v>
      </c>
      <c r="B100" s="32" t="s">
        <v>142</v>
      </c>
      <c r="C100" s="33">
        <v>192198</v>
      </c>
      <c r="D100" s="34">
        <v>43</v>
      </c>
      <c r="E100" s="35">
        <v>27</v>
      </c>
      <c r="F100" s="37">
        <v>70</v>
      </c>
      <c r="G100" s="34">
        <v>35</v>
      </c>
      <c r="H100" s="35">
        <v>21</v>
      </c>
      <c r="I100" s="37">
        <v>56</v>
      </c>
      <c r="J100" s="34">
        <v>22</v>
      </c>
      <c r="K100" s="35">
        <v>22</v>
      </c>
      <c r="L100" s="38">
        <v>44</v>
      </c>
      <c r="M100" s="34">
        <v>36</v>
      </c>
      <c r="N100" s="35">
        <v>25</v>
      </c>
      <c r="O100" s="37">
        <v>61</v>
      </c>
      <c r="P100" s="34">
        <v>19</v>
      </c>
      <c r="Q100" s="35">
        <v>21</v>
      </c>
      <c r="R100" s="38">
        <v>40</v>
      </c>
      <c r="S100" s="34">
        <v>47</v>
      </c>
      <c r="T100" s="35">
        <v>20</v>
      </c>
      <c r="U100" s="37">
        <v>67</v>
      </c>
      <c r="V100" s="34">
        <v>21</v>
      </c>
      <c r="W100" s="35">
        <v>22</v>
      </c>
      <c r="X100" s="38">
        <v>43</v>
      </c>
      <c r="Y100" s="34">
        <v>42</v>
      </c>
      <c r="Z100" s="35">
        <v>23</v>
      </c>
      <c r="AA100" s="37">
        <v>65</v>
      </c>
      <c r="AB100" s="34">
        <v>14</v>
      </c>
      <c r="AC100" s="35">
        <v>22</v>
      </c>
      <c r="AD100" s="38">
        <v>36</v>
      </c>
      <c r="AE100" s="34">
        <v>69</v>
      </c>
      <c r="AF100" s="35">
        <v>67</v>
      </c>
      <c r="AG100" s="38">
        <v>136</v>
      </c>
      <c r="AH100" s="34">
        <v>22</v>
      </c>
      <c r="AI100" s="35">
        <v>22</v>
      </c>
      <c r="AJ100" s="38">
        <v>44</v>
      </c>
      <c r="AK100" s="40"/>
      <c r="AL100" s="35">
        <v>662</v>
      </c>
      <c r="AM100" s="41">
        <v>73.56</v>
      </c>
      <c r="AN100" s="42" t="s">
        <v>117</v>
      </c>
      <c r="AO100" s="43"/>
      <c r="AP100" s="43"/>
      <c r="AQ100" s="43"/>
      <c r="AR100" s="89"/>
    </row>
    <row r="101" spans="1:44" ht="27" customHeight="1" x14ac:dyDescent="0.25">
      <c r="A101" s="31">
        <v>2205080154</v>
      </c>
      <c r="B101" s="32" t="s">
        <v>143</v>
      </c>
      <c r="C101" s="33">
        <v>192199</v>
      </c>
      <c r="D101" s="34">
        <v>53</v>
      </c>
      <c r="E101" s="35">
        <v>28</v>
      </c>
      <c r="F101" s="37">
        <v>81</v>
      </c>
      <c r="G101" s="34">
        <v>49</v>
      </c>
      <c r="H101" s="35">
        <v>23</v>
      </c>
      <c r="I101" s="37">
        <v>75</v>
      </c>
      <c r="J101" s="34">
        <v>22</v>
      </c>
      <c r="K101" s="35">
        <v>22</v>
      </c>
      <c r="L101" s="38">
        <v>44</v>
      </c>
      <c r="M101" s="34">
        <v>41</v>
      </c>
      <c r="N101" s="35">
        <v>24</v>
      </c>
      <c r="O101" s="37">
        <v>65</v>
      </c>
      <c r="P101" s="34">
        <v>13</v>
      </c>
      <c r="Q101" s="35">
        <v>21</v>
      </c>
      <c r="R101" s="38">
        <v>34</v>
      </c>
      <c r="S101" s="34">
        <v>48</v>
      </c>
      <c r="T101" s="35">
        <v>21</v>
      </c>
      <c r="U101" s="37">
        <v>69</v>
      </c>
      <c r="V101" s="34">
        <v>22</v>
      </c>
      <c r="W101" s="35">
        <v>22</v>
      </c>
      <c r="X101" s="38">
        <v>44</v>
      </c>
      <c r="Y101" s="34">
        <v>53</v>
      </c>
      <c r="Z101" s="35">
        <v>23</v>
      </c>
      <c r="AA101" s="37">
        <v>76</v>
      </c>
      <c r="AB101" s="34">
        <v>14</v>
      </c>
      <c r="AC101" s="35">
        <v>23</v>
      </c>
      <c r="AD101" s="38">
        <v>37</v>
      </c>
      <c r="AE101" s="34">
        <v>70</v>
      </c>
      <c r="AF101" s="35">
        <v>69</v>
      </c>
      <c r="AG101" s="38">
        <v>139</v>
      </c>
      <c r="AH101" s="34">
        <v>22</v>
      </c>
      <c r="AI101" s="35">
        <v>22</v>
      </c>
      <c r="AJ101" s="38">
        <v>44</v>
      </c>
      <c r="AK101" s="40"/>
      <c r="AL101" s="35">
        <v>708</v>
      </c>
      <c r="AM101" s="41">
        <v>78.67</v>
      </c>
      <c r="AN101" s="42" t="s">
        <v>126</v>
      </c>
      <c r="AO101" s="43"/>
      <c r="AP101" s="43"/>
      <c r="AQ101" s="43"/>
      <c r="AR101" s="89"/>
    </row>
    <row r="102" spans="1:44" ht="27" customHeight="1" x14ac:dyDescent="0.25">
      <c r="A102" s="31">
        <v>2205080156</v>
      </c>
      <c r="B102" s="32" t="s">
        <v>144</v>
      </c>
      <c r="C102" s="33">
        <v>192200</v>
      </c>
      <c r="D102" s="34">
        <v>40</v>
      </c>
      <c r="E102" s="35">
        <v>28</v>
      </c>
      <c r="F102" s="37">
        <v>68</v>
      </c>
      <c r="G102" s="34">
        <v>55</v>
      </c>
      <c r="H102" s="35">
        <v>28</v>
      </c>
      <c r="I102" s="37">
        <v>83</v>
      </c>
      <c r="J102" s="34">
        <v>23</v>
      </c>
      <c r="K102" s="35">
        <v>22</v>
      </c>
      <c r="L102" s="38">
        <v>45</v>
      </c>
      <c r="M102" s="34">
        <v>42</v>
      </c>
      <c r="N102" s="35">
        <v>25</v>
      </c>
      <c r="O102" s="37">
        <v>67</v>
      </c>
      <c r="P102" s="34">
        <v>17</v>
      </c>
      <c r="Q102" s="35">
        <v>22</v>
      </c>
      <c r="R102" s="38">
        <v>39</v>
      </c>
      <c r="S102" s="34">
        <v>46</v>
      </c>
      <c r="T102" s="35">
        <v>23</v>
      </c>
      <c r="U102" s="37">
        <v>69</v>
      </c>
      <c r="V102" s="34">
        <v>22</v>
      </c>
      <c r="W102" s="35">
        <v>23</v>
      </c>
      <c r="X102" s="38">
        <v>45</v>
      </c>
      <c r="Y102" s="34">
        <v>64</v>
      </c>
      <c r="Z102" s="35">
        <v>28</v>
      </c>
      <c r="AA102" s="37">
        <v>92</v>
      </c>
      <c r="AB102" s="34">
        <v>16</v>
      </c>
      <c r="AC102" s="35">
        <v>23</v>
      </c>
      <c r="AD102" s="38">
        <v>39</v>
      </c>
      <c r="AE102" s="34">
        <v>68</v>
      </c>
      <c r="AF102" s="35">
        <v>68</v>
      </c>
      <c r="AG102" s="38">
        <v>136</v>
      </c>
      <c r="AH102" s="34">
        <v>22</v>
      </c>
      <c r="AI102" s="35">
        <v>22</v>
      </c>
      <c r="AJ102" s="38">
        <v>44</v>
      </c>
      <c r="AK102" s="40"/>
      <c r="AL102" s="35">
        <v>727</v>
      </c>
      <c r="AM102" s="41">
        <v>80.78</v>
      </c>
      <c r="AN102" s="42" t="s">
        <v>126</v>
      </c>
      <c r="AO102" s="43"/>
      <c r="AP102" s="43"/>
      <c r="AQ102" s="43"/>
      <c r="AR102" s="89"/>
    </row>
    <row r="103" spans="1:44" ht="27" customHeight="1" x14ac:dyDescent="0.25">
      <c r="A103" s="31">
        <v>2205080157</v>
      </c>
      <c r="B103" s="32" t="s">
        <v>145</v>
      </c>
      <c r="C103" s="33">
        <v>192201</v>
      </c>
      <c r="D103" s="34">
        <v>43</v>
      </c>
      <c r="E103" s="35">
        <v>27</v>
      </c>
      <c r="F103" s="37">
        <v>70</v>
      </c>
      <c r="G103" s="34">
        <v>50</v>
      </c>
      <c r="H103" s="35">
        <v>23</v>
      </c>
      <c r="I103" s="37">
        <v>73</v>
      </c>
      <c r="J103" s="34">
        <v>21</v>
      </c>
      <c r="K103" s="35">
        <v>22</v>
      </c>
      <c r="L103" s="38">
        <v>43</v>
      </c>
      <c r="M103" s="34">
        <v>39</v>
      </c>
      <c r="N103" s="35">
        <v>23</v>
      </c>
      <c r="O103" s="37">
        <v>62</v>
      </c>
      <c r="P103" s="34">
        <v>13</v>
      </c>
      <c r="Q103" s="35">
        <v>21</v>
      </c>
      <c r="R103" s="38">
        <v>34</v>
      </c>
      <c r="S103" s="34">
        <v>51</v>
      </c>
      <c r="T103" s="35">
        <v>22</v>
      </c>
      <c r="U103" s="37">
        <v>73</v>
      </c>
      <c r="V103" s="34">
        <v>21</v>
      </c>
      <c r="W103" s="35">
        <v>22</v>
      </c>
      <c r="X103" s="38">
        <v>43</v>
      </c>
      <c r="Y103" s="34">
        <v>51</v>
      </c>
      <c r="Z103" s="35">
        <v>21</v>
      </c>
      <c r="AA103" s="37">
        <v>72</v>
      </c>
      <c r="AB103" s="34">
        <v>15</v>
      </c>
      <c r="AC103" s="35">
        <v>21</v>
      </c>
      <c r="AD103" s="38">
        <v>36</v>
      </c>
      <c r="AE103" s="34">
        <v>68</v>
      </c>
      <c r="AF103" s="35">
        <v>64</v>
      </c>
      <c r="AG103" s="38">
        <v>132</v>
      </c>
      <c r="AH103" s="34">
        <v>20</v>
      </c>
      <c r="AI103" s="35">
        <v>19</v>
      </c>
      <c r="AJ103" s="38">
        <v>39</v>
      </c>
      <c r="AK103" s="40"/>
      <c r="AL103" s="35">
        <v>677</v>
      </c>
      <c r="AM103" s="41">
        <v>75.22</v>
      </c>
      <c r="AN103" s="42" t="s">
        <v>126</v>
      </c>
      <c r="AO103" s="43"/>
      <c r="AP103" s="43"/>
      <c r="AQ103" s="43"/>
      <c r="AR103" s="89"/>
    </row>
    <row r="104" spans="1:44" ht="27" customHeight="1" x14ac:dyDescent="0.25">
      <c r="A104" s="31">
        <v>2205080159</v>
      </c>
      <c r="B104" s="32" t="s">
        <v>146</v>
      </c>
      <c r="C104" s="33">
        <v>192202</v>
      </c>
      <c r="D104" s="34">
        <v>44</v>
      </c>
      <c r="E104" s="35">
        <v>27</v>
      </c>
      <c r="F104" s="37">
        <v>71</v>
      </c>
      <c r="G104" s="34">
        <v>39</v>
      </c>
      <c r="H104" s="35">
        <v>24</v>
      </c>
      <c r="I104" s="37">
        <v>63</v>
      </c>
      <c r="J104" s="34">
        <v>20</v>
      </c>
      <c r="K104" s="35">
        <v>22</v>
      </c>
      <c r="L104" s="38">
        <v>42</v>
      </c>
      <c r="M104" s="34">
        <v>39</v>
      </c>
      <c r="N104" s="35">
        <v>25</v>
      </c>
      <c r="O104" s="37">
        <v>64</v>
      </c>
      <c r="P104" s="34">
        <v>16</v>
      </c>
      <c r="Q104" s="35">
        <v>21</v>
      </c>
      <c r="R104" s="38">
        <v>37</v>
      </c>
      <c r="S104" s="34">
        <v>47</v>
      </c>
      <c r="T104" s="35">
        <v>24</v>
      </c>
      <c r="U104" s="37">
        <v>71</v>
      </c>
      <c r="V104" s="34">
        <v>21</v>
      </c>
      <c r="W104" s="35">
        <v>23</v>
      </c>
      <c r="X104" s="38">
        <v>44</v>
      </c>
      <c r="Y104" s="34">
        <v>40</v>
      </c>
      <c r="Z104" s="35">
        <v>22</v>
      </c>
      <c r="AA104" s="37">
        <v>62</v>
      </c>
      <c r="AB104" s="34">
        <v>15</v>
      </c>
      <c r="AC104" s="35">
        <v>22</v>
      </c>
      <c r="AD104" s="38">
        <v>37</v>
      </c>
      <c r="AE104" s="34">
        <v>69</v>
      </c>
      <c r="AF104" s="35">
        <v>68</v>
      </c>
      <c r="AG104" s="38">
        <v>137</v>
      </c>
      <c r="AH104" s="34">
        <v>22</v>
      </c>
      <c r="AI104" s="35">
        <v>22</v>
      </c>
      <c r="AJ104" s="38">
        <v>44</v>
      </c>
      <c r="AK104" s="40"/>
      <c r="AL104" s="35" t="s">
        <v>147</v>
      </c>
      <c r="AM104" s="41">
        <v>75</v>
      </c>
      <c r="AN104" s="42" t="s">
        <v>126</v>
      </c>
      <c r="AO104" s="43"/>
      <c r="AP104" s="43"/>
      <c r="AQ104" s="43"/>
      <c r="AR104" s="89"/>
    </row>
    <row r="105" spans="1:44" ht="27" customHeight="1" x14ac:dyDescent="0.25">
      <c r="A105" s="31">
        <v>2205080162</v>
      </c>
      <c r="B105" s="32" t="s">
        <v>148</v>
      </c>
      <c r="C105" s="33">
        <v>192203</v>
      </c>
      <c r="D105" s="34">
        <v>39</v>
      </c>
      <c r="E105" s="35">
        <v>27</v>
      </c>
      <c r="F105" s="37">
        <v>66</v>
      </c>
      <c r="G105" s="34">
        <v>38</v>
      </c>
      <c r="H105" s="35">
        <v>22</v>
      </c>
      <c r="I105" s="37">
        <v>60</v>
      </c>
      <c r="J105" s="34">
        <v>22</v>
      </c>
      <c r="K105" s="35">
        <v>22</v>
      </c>
      <c r="L105" s="38">
        <v>44</v>
      </c>
      <c r="M105" s="34">
        <v>37</v>
      </c>
      <c r="N105" s="35">
        <v>23</v>
      </c>
      <c r="O105" s="37">
        <v>60</v>
      </c>
      <c r="P105" s="34">
        <v>18</v>
      </c>
      <c r="Q105" s="35">
        <v>22</v>
      </c>
      <c r="R105" s="38">
        <v>40</v>
      </c>
      <c r="S105" s="34">
        <v>44</v>
      </c>
      <c r="T105" s="35">
        <v>21</v>
      </c>
      <c r="U105" s="37">
        <v>65</v>
      </c>
      <c r="V105" s="34">
        <v>22</v>
      </c>
      <c r="W105" s="35">
        <v>23</v>
      </c>
      <c r="X105" s="38">
        <v>45</v>
      </c>
      <c r="Y105" s="34">
        <v>51</v>
      </c>
      <c r="Z105" s="35">
        <v>22</v>
      </c>
      <c r="AA105" s="37">
        <v>73</v>
      </c>
      <c r="AB105" s="34">
        <v>16</v>
      </c>
      <c r="AC105" s="35">
        <v>22</v>
      </c>
      <c r="AD105" s="38">
        <v>38</v>
      </c>
      <c r="AE105" s="34">
        <v>73</v>
      </c>
      <c r="AF105" s="35">
        <v>65</v>
      </c>
      <c r="AG105" s="38">
        <v>138</v>
      </c>
      <c r="AH105" s="34">
        <v>22</v>
      </c>
      <c r="AI105" s="35">
        <v>22</v>
      </c>
      <c r="AJ105" s="38">
        <v>44</v>
      </c>
      <c r="AK105" s="40"/>
      <c r="AL105" s="35" t="s">
        <v>149</v>
      </c>
      <c r="AM105" s="41">
        <v>75</v>
      </c>
      <c r="AN105" s="42" t="s">
        <v>126</v>
      </c>
      <c r="AO105" s="43"/>
      <c r="AP105" s="43"/>
      <c r="AQ105" s="43"/>
      <c r="AR105" s="89"/>
    </row>
    <row r="106" spans="1:44" ht="27" customHeight="1" x14ac:dyDescent="0.25">
      <c r="A106" s="31">
        <v>2205080165</v>
      </c>
      <c r="B106" s="32" t="s">
        <v>150</v>
      </c>
      <c r="C106" s="33">
        <v>192204</v>
      </c>
      <c r="D106" s="34">
        <v>40</v>
      </c>
      <c r="E106" s="35">
        <v>27</v>
      </c>
      <c r="F106" s="37">
        <v>67</v>
      </c>
      <c r="G106" s="34">
        <v>48</v>
      </c>
      <c r="H106" s="35">
        <v>28</v>
      </c>
      <c r="I106" s="37">
        <v>76</v>
      </c>
      <c r="J106" s="34">
        <v>22</v>
      </c>
      <c r="K106" s="35">
        <v>23</v>
      </c>
      <c r="L106" s="38">
        <v>45</v>
      </c>
      <c r="M106" s="34">
        <v>38</v>
      </c>
      <c r="N106" s="35">
        <v>23</v>
      </c>
      <c r="O106" s="37">
        <v>61</v>
      </c>
      <c r="P106" s="34">
        <v>19</v>
      </c>
      <c r="Q106" s="35">
        <v>22</v>
      </c>
      <c r="R106" s="38">
        <v>41</v>
      </c>
      <c r="S106" s="34">
        <v>57</v>
      </c>
      <c r="T106" s="35">
        <v>27</v>
      </c>
      <c r="U106" s="37">
        <v>84</v>
      </c>
      <c r="V106" s="34">
        <v>22</v>
      </c>
      <c r="W106" s="35">
        <v>23</v>
      </c>
      <c r="X106" s="38">
        <v>45</v>
      </c>
      <c r="Y106" s="34">
        <v>48</v>
      </c>
      <c r="Z106" s="35">
        <v>25</v>
      </c>
      <c r="AA106" s="37">
        <v>73</v>
      </c>
      <c r="AB106" s="34">
        <v>15</v>
      </c>
      <c r="AC106" s="35">
        <v>23</v>
      </c>
      <c r="AD106" s="38">
        <v>38</v>
      </c>
      <c r="AE106" s="34">
        <v>65</v>
      </c>
      <c r="AF106" s="35">
        <v>68</v>
      </c>
      <c r="AG106" s="38">
        <v>133</v>
      </c>
      <c r="AH106" s="34">
        <v>22</v>
      </c>
      <c r="AI106" s="35">
        <v>23</v>
      </c>
      <c r="AJ106" s="38">
        <v>45</v>
      </c>
      <c r="AK106" s="40"/>
      <c r="AL106" s="35">
        <v>708</v>
      </c>
      <c r="AM106" s="41">
        <v>78.67</v>
      </c>
      <c r="AN106" s="42" t="s">
        <v>126</v>
      </c>
      <c r="AO106" s="43"/>
      <c r="AP106" s="43"/>
      <c r="AQ106" s="43"/>
      <c r="AR106" s="89"/>
    </row>
    <row r="107" spans="1:44" ht="27" customHeight="1" x14ac:dyDescent="0.25">
      <c r="A107" s="31">
        <v>2205080166</v>
      </c>
      <c r="B107" s="32" t="s">
        <v>151</v>
      </c>
      <c r="C107" s="33">
        <v>192205</v>
      </c>
      <c r="D107" s="34">
        <v>41</v>
      </c>
      <c r="E107" s="35">
        <v>25</v>
      </c>
      <c r="F107" s="37">
        <v>66</v>
      </c>
      <c r="G107" s="34">
        <v>32</v>
      </c>
      <c r="H107" s="35">
        <v>16</v>
      </c>
      <c r="I107" s="37">
        <v>48</v>
      </c>
      <c r="J107" s="34">
        <v>21</v>
      </c>
      <c r="K107" s="35">
        <v>21</v>
      </c>
      <c r="L107" s="38">
        <v>42</v>
      </c>
      <c r="M107" s="34">
        <v>44</v>
      </c>
      <c r="N107" s="35">
        <v>23</v>
      </c>
      <c r="O107" s="37">
        <v>67</v>
      </c>
      <c r="P107" s="34">
        <v>15</v>
      </c>
      <c r="Q107" s="35">
        <v>18</v>
      </c>
      <c r="R107" s="38">
        <v>33</v>
      </c>
      <c r="S107" s="34">
        <v>46</v>
      </c>
      <c r="T107" s="35">
        <v>16</v>
      </c>
      <c r="U107" s="37">
        <v>62</v>
      </c>
      <c r="V107" s="34">
        <v>21</v>
      </c>
      <c r="W107" s="35">
        <v>22</v>
      </c>
      <c r="X107" s="38">
        <v>43</v>
      </c>
      <c r="Y107" s="34">
        <v>52</v>
      </c>
      <c r="Z107" s="35">
        <v>21</v>
      </c>
      <c r="AA107" s="37">
        <v>73</v>
      </c>
      <c r="AB107" s="34">
        <v>14</v>
      </c>
      <c r="AC107" s="35">
        <v>22</v>
      </c>
      <c r="AD107" s="38">
        <v>36</v>
      </c>
      <c r="AE107" s="34">
        <v>64</v>
      </c>
      <c r="AF107" s="35">
        <v>64</v>
      </c>
      <c r="AG107" s="38">
        <v>128</v>
      </c>
      <c r="AH107" s="34">
        <v>20</v>
      </c>
      <c r="AI107" s="35">
        <v>19</v>
      </c>
      <c r="AJ107" s="38">
        <v>39</v>
      </c>
      <c r="AK107" s="40"/>
      <c r="AL107" s="35">
        <v>637</v>
      </c>
      <c r="AM107" s="41">
        <v>70.78</v>
      </c>
      <c r="AN107" s="42" t="s">
        <v>117</v>
      </c>
      <c r="AO107" s="43"/>
      <c r="AP107" s="43"/>
      <c r="AQ107" s="43"/>
      <c r="AR107" s="89"/>
    </row>
    <row r="108" spans="1:44" ht="27" customHeight="1" x14ac:dyDescent="0.25">
      <c r="A108" s="31">
        <v>2205080167</v>
      </c>
      <c r="B108" s="32" t="s">
        <v>152</v>
      </c>
      <c r="C108" s="33">
        <v>192206</v>
      </c>
      <c r="D108" s="34">
        <v>40</v>
      </c>
      <c r="E108" s="35">
        <v>27</v>
      </c>
      <c r="F108" s="37">
        <v>67</v>
      </c>
      <c r="G108" s="34">
        <v>52</v>
      </c>
      <c r="H108" s="35">
        <v>21</v>
      </c>
      <c r="I108" s="37">
        <v>73</v>
      </c>
      <c r="J108" s="34">
        <v>20</v>
      </c>
      <c r="K108" s="35">
        <v>21</v>
      </c>
      <c r="L108" s="38">
        <v>41</v>
      </c>
      <c r="M108" s="34">
        <v>38</v>
      </c>
      <c r="N108" s="35">
        <v>24</v>
      </c>
      <c r="O108" s="37">
        <v>62</v>
      </c>
      <c r="P108" s="34">
        <v>16</v>
      </c>
      <c r="Q108" s="35">
        <v>19</v>
      </c>
      <c r="R108" s="38">
        <v>35</v>
      </c>
      <c r="S108" s="34">
        <v>50</v>
      </c>
      <c r="T108" s="35">
        <v>20</v>
      </c>
      <c r="U108" s="37">
        <v>70</v>
      </c>
      <c r="V108" s="34">
        <v>21</v>
      </c>
      <c r="W108" s="35">
        <v>22</v>
      </c>
      <c r="X108" s="38">
        <v>43</v>
      </c>
      <c r="Y108" s="34">
        <v>55</v>
      </c>
      <c r="Z108" s="35">
        <v>22</v>
      </c>
      <c r="AA108" s="37">
        <v>77</v>
      </c>
      <c r="AB108" s="34">
        <v>15</v>
      </c>
      <c r="AC108" s="35">
        <v>22</v>
      </c>
      <c r="AD108" s="38">
        <v>37</v>
      </c>
      <c r="AE108" s="34">
        <v>68</v>
      </c>
      <c r="AF108" s="35">
        <v>66</v>
      </c>
      <c r="AG108" s="38">
        <v>134</v>
      </c>
      <c r="AH108" s="34">
        <v>19</v>
      </c>
      <c r="AI108" s="35">
        <v>19</v>
      </c>
      <c r="AJ108" s="38">
        <v>38</v>
      </c>
      <c r="AK108" s="40"/>
      <c r="AL108" s="35">
        <v>677</v>
      </c>
      <c r="AM108" s="41">
        <v>75.22</v>
      </c>
      <c r="AN108" s="42" t="s">
        <v>126</v>
      </c>
      <c r="AO108" s="43"/>
      <c r="AP108" s="43"/>
      <c r="AQ108" s="43"/>
      <c r="AR108" s="89"/>
    </row>
    <row r="109" spans="1:44" ht="27" customHeight="1" x14ac:dyDescent="0.25">
      <c r="A109" s="31">
        <v>2205080169</v>
      </c>
      <c r="B109" s="32" t="s">
        <v>153</v>
      </c>
      <c r="C109" s="33">
        <v>192207</v>
      </c>
      <c r="D109" s="34">
        <v>42</v>
      </c>
      <c r="E109" s="35">
        <v>26</v>
      </c>
      <c r="F109" s="37">
        <v>68</v>
      </c>
      <c r="G109" s="34">
        <v>46</v>
      </c>
      <c r="H109" s="35">
        <v>26</v>
      </c>
      <c r="I109" s="37">
        <v>72</v>
      </c>
      <c r="J109" s="34">
        <v>22</v>
      </c>
      <c r="K109" s="35">
        <v>23</v>
      </c>
      <c r="L109" s="38">
        <v>45</v>
      </c>
      <c r="M109" s="34">
        <v>33</v>
      </c>
      <c r="N109" s="35">
        <v>24</v>
      </c>
      <c r="O109" s="37">
        <v>57</v>
      </c>
      <c r="P109" s="34">
        <v>18</v>
      </c>
      <c r="Q109" s="35">
        <v>22</v>
      </c>
      <c r="R109" s="38">
        <v>40</v>
      </c>
      <c r="S109" s="34">
        <v>59</v>
      </c>
      <c r="T109" s="35">
        <v>20</v>
      </c>
      <c r="U109" s="37">
        <v>79</v>
      </c>
      <c r="V109" s="34">
        <v>22</v>
      </c>
      <c r="W109" s="35">
        <v>23</v>
      </c>
      <c r="X109" s="38">
        <v>45</v>
      </c>
      <c r="Y109" s="34">
        <v>64</v>
      </c>
      <c r="Z109" s="35">
        <v>23</v>
      </c>
      <c r="AA109" s="37">
        <v>87</v>
      </c>
      <c r="AB109" s="34">
        <v>15</v>
      </c>
      <c r="AC109" s="35">
        <v>22</v>
      </c>
      <c r="AD109" s="38">
        <v>37</v>
      </c>
      <c r="AE109" s="34">
        <v>67</v>
      </c>
      <c r="AF109" s="35">
        <v>65</v>
      </c>
      <c r="AG109" s="38">
        <v>132</v>
      </c>
      <c r="AH109" s="34">
        <v>22</v>
      </c>
      <c r="AI109" s="35">
        <v>23</v>
      </c>
      <c r="AJ109" s="38">
        <v>45</v>
      </c>
      <c r="AK109" s="40"/>
      <c r="AL109" s="35">
        <v>707</v>
      </c>
      <c r="AM109" s="41">
        <v>78.56</v>
      </c>
      <c r="AN109" s="42" t="s">
        <v>126</v>
      </c>
      <c r="AO109" s="43"/>
      <c r="AP109" s="43"/>
      <c r="AQ109" s="43"/>
      <c r="AR109" s="89"/>
    </row>
    <row r="110" spans="1:44" ht="27" customHeight="1" x14ac:dyDescent="0.25">
      <c r="A110" s="31">
        <v>2205080170</v>
      </c>
      <c r="B110" s="32" t="s">
        <v>154</v>
      </c>
      <c r="C110" s="33">
        <v>192208</v>
      </c>
      <c r="D110" s="34">
        <v>49</v>
      </c>
      <c r="E110" s="35">
        <v>29</v>
      </c>
      <c r="F110" s="37">
        <v>78</v>
      </c>
      <c r="G110" s="34">
        <v>58</v>
      </c>
      <c r="H110" s="35">
        <v>28</v>
      </c>
      <c r="I110" s="37">
        <v>86</v>
      </c>
      <c r="J110" s="34">
        <v>23</v>
      </c>
      <c r="K110" s="35">
        <v>23</v>
      </c>
      <c r="L110" s="38">
        <v>46</v>
      </c>
      <c r="M110" s="34">
        <v>44</v>
      </c>
      <c r="N110" s="35">
        <v>24</v>
      </c>
      <c r="O110" s="37">
        <v>68</v>
      </c>
      <c r="P110" s="34">
        <v>18</v>
      </c>
      <c r="Q110" s="35">
        <v>23</v>
      </c>
      <c r="R110" s="38">
        <v>41</v>
      </c>
      <c r="S110" s="34">
        <v>53</v>
      </c>
      <c r="T110" s="35">
        <v>24</v>
      </c>
      <c r="U110" s="37">
        <v>77</v>
      </c>
      <c r="V110" s="34">
        <v>22</v>
      </c>
      <c r="W110" s="35">
        <v>23</v>
      </c>
      <c r="X110" s="38">
        <v>45</v>
      </c>
      <c r="Y110" s="34">
        <v>53</v>
      </c>
      <c r="Z110" s="35">
        <v>25</v>
      </c>
      <c r="AA110" s="37">
        <v>78</v>
      </c>
      <c r="AB110" s="34">
        <v>18</v>
      </c>
      <c r="AC110" s="35">
        <v>23</v>
      </c>
      <c r="AD110" s="38">
        <v>41</v>
      </c>
      <c r="AE110" s="34">
        <v>69</v>
      </c>
      <c r="AF110" s="35">
        <v>66</v>
      </c>
      <c r="AG110" s="38">
        <v>135</v>
      </c>
      <c r="AH110" s="34">
        <v>22</v>
      </c>
      <c r="AI110" s="35">
        <v>23</v>
      </c>
      <c r="AJ110" s="38">
        <v>45</v>
      </c>
      <c r="AK110" s="40"/>
      <c r="AL110" s="35">
        <v>740</v>
      </c>
      <c r="AM110" s="41">
        <v>82.22</v>
      </c>
      <c r="AN110" s="42" t="s">
        <v>126</v>
      </c>
      <c r="AO110" s="43"/>
      <c r="AP110" s="43"/>
      <c r="AQ110" s="43"/>
      <c r="AR110" s="89"/>
    </row>
    <row r="111" spans="1:44" ht="27" customHeight="1" x14ac:dyDescent="0.25">
      <c r="A111" s="31">
        <v>2205080171</v>
      </c>
      <c r="B111" s="32" t="s">
        <v>155</v>
      </c>
      <c r="C111" s="33">
        <v>192209</v>
      </c>
      <c r="D111" s="34">
        <v>39</v>
      </c>
      <c r="E111" s="35">
        <v>29</v>
      </c>
      <c r="F111" s="37">
        <v>68</v>
      </c>
      <c r="G111" s="34">
        <v>30</v>
      </c>
      <c r="H111" s="35">
        <v>18</v>
      </c>
      <c r="I111" s="37">
        <v>48</v>
      </c>
      <c r="J111" s="34">
        <v>21</v>
      </c>
      <c r="K111" s="35">
        <v>20</v>
      </c>
      <c r="L111" s="38">
        <v>41</v>
      </c>
      <c r="M111" s="34">
        <v>30</v>
      </c>
      <c r="N111" s="35">
        <v>22</v>
      </c>
      <c r="O111" s="37">
        <v>52</v>
      </c>
      <c r="P111" s="34">
        <v>16</v>
      </c>
      <c r="Q111" s="35">
        <v>19</v>
      </c>
      <c r="R111" s="38">
        <v>35</v>
      </c>
      <c r="S111" s="34">
        <v>50</v>
      </c>
      <c r="T111" s="35">
        <v>19</v>
      </c>
      <c r="U111" s="37">
        <v>69</v>
      </c>
      <c r="V111" s="34">
        <v>21</v>
      </c>
      <c r="W111" s="35">
        <v>22</v>
      </c>
      <c r="X111" s="38">
        <v>43</v>
      </c>
      <c r="Y111" s="34">
        <v>41</v>
      </c>
      <c r="Z111" s="35">
        <v>18</v>
      </c>
      <c r="AA111" s="37">
        <v>59</v>
      </c>
      <c r="AB111" s="34">
        <v>15</v>
      </c>
      <c r="AC111" s="35">
        <v>22</v>
      </c>
      <c r="AD111" s="38">
        <v>37</v>
      </c>
      <c r="AE111" s="34">
        <v>64</v>
      </c>
      <c r="AF111" s="35">
        <v>62</v>
      </c>
      <c r="AG111" s="38">
        <v>126</v>
      </c>
      <c r="AH111" s="34">
        <v>22</v>
      </c>
      <c r="AI111" s="35">
        <v>22</v>
      </c>
      <c r="AJ111" s="38">
        <v>44</v>
      </c>
      <c r="AK111" s="40"/>
      <c r="AL111" s="35">
        <v>622</v>
      </c>
      <c r="AM111" s="41">
        <v>69.11</v>
      </c>
      <c r="AN111" s="42" t="s">
        <v>117</v>
      </c>
      <c r="AO111" s="43"/>
      <c r="AP111" s="43"/>
      <c r="AQ111" s="43"/>
      <c r="AR111" s="89"/>
    </row>
    <row r="112" spans="1:44" ht="27" customHeight="1" x14ac:dyDescent="0.25">
      <c r="A112" s="31">
        <v>2205080244</v>
      </c>
      <c r="B112" s="32" t="s">
        <v>156</v>
      </c>
      <c r="C112" s="33">
        <v>192210</v>
      </c>
      <c r="D112" s="34">
        <v>44</v>
      </c>
      <c r="E112" s="35">
        <v>27</v>
      </c>
      <c r="F112" s="37">
        <v>71</v>
      </c>
      <c r="G112" s="34">
        <v>42</v>
      </c>
      <c r="H112" s="35">
        <v>19</v>
      </c>
      <c r="I112" s="37">
        <v>61</v>
      </c>
      <c r="J112" s="34">
        <v>19</v>
      </c>
      <c r="K112" s="35">
        <v>20</v>
      </c>
      <c r="L112" s="38">
        <v>39</v>
      </c>
      <c r="M112" s="34">
        <v>40</v>
      </c>
      <c r="N112" s="35">
        <v>22</v>
      </c>
      <c r="O112" s="37">
        <v>62</v>
      </c>
      <c r="P112" s="34">
        <v>21</v>
      </c>
      <c r="Q112" s="35">
        <v>19</v>
      </c>
      <c r="R112" s="38">
        <v>40</v>
      </c>
      <c r="S112" s="34">
        <v>45</v>
      </c>
      <c r="T112" s="35">
        <v>18</v>
      </c>
      <c r="U112" s="37">
        <v>63</v>
      </c>
      <c r="V112" s="34">
        <v>22</v>
      </c>
      <c r="W112" s="35">
        <v>22</v>
      </c>
      <c r="X112" s="38">
        <v>44</v>
      </c>
      <c r="Y112" s="34">
        <v>35</v>
      </c>
      <c r="Z112" s="35">
        <v>17</v>
      </c>
      <c r="AA112" s="37">
        <v>52</v>
      </c>
      <c r="AB112" s="34">
        <v>20</v>
      </c>
      <c r="AC112" s="35">
        <v>21</v>
      </c>
      <c r="AD112" s="38">
        <v>41</v>
      </c>
      <c r="AE112" s="34">
        <v>72</v>
      </c>
      <c r="AF112" s="35">
        <v>67</v>
      </c>
      <c r="AG112" s="38">
        <v>139</v>
      </c>
      <c r="AH112" s="34">
        <v>22</v>
      </c>
      <c r="AI112" s="35">
        <v>22</v>
      </c>
      <c r="AJ112" s="38">
        <v>44</v>
      </c>
      <c r="AK112" s="40"/>
      <c r="AL112" s="35">
        <v>656</v>
      </c>
      <c r="AM112" s="41">
        <v>72.89</v>
      </c>
      <c r="AN112" s="42" t="s">
        <v>117</v>
      </c>
      <c r="AO112" s="43"/>
      <c r="AP112" s="43"/>
      <c r="AQ112" s="43"/>
      <c r="AR112" s="89"/>
    </row>
    <row r="113" spans="1:44" ht="27" customHeight="1" x14ac:dyDescent="0.25">
      <c r="A113" s="31">
        <v>2205080271</v>
      </c>
      <c r="B113" s="32" t="s">
        <v>157</v>
      </c>
      <c r="C113" s="33">
        <v>192211</v>
      </c>
      <c r="D113" s="34">
        <v>44</v>
      </c>
      <c r="E113" s="35">
        <v>28</v>
      </c>
      <c r="F113" s="37">
        <v>72</v>
      </c>
      <c r="G113" s="34">
        <v>58</v>
      </c>
      <c r="H113" s="35">
        <v>28</v>
      </c>
      <c r="I113" s="37">
        <v>86</v>
      </c>
      <c r="J113" s="34">
        <v>23</v>
      </c>
      <c r="K113" s="35">
        <v>23</v>
      </c>
      <c r="L113" s="38">
        <v>46</v>
      </c>
      <c r="M113" s="34">
        <v>45</v>
      </c>
      <c r="N113" s="35">
        <v>23</v>
      </c>
      <c r="O113" s="37">
        <v>68</v>
      </c>
      <c r="P113" s="34">
        <v>18</v>
      </c>
      <c r="Q113" s="35">
        <v>22</v>
      </c>
      <c r="R113" s="38">
        <v>40</v>
      </c>
      <c r="S113" s="34">
        <v>55</v>
      </c>
      <c r="T113" s="35">
        <v>23</v>
      </c>
      <c r="U113" s="37">
        <v>78</v>
      </c>
      <c r="V113" s="34">
        <v>22</v>
      </c>
      <c r="W113" s="35">
        <v>23</v>
      </c>
      <c r="X113" s="38">
        <v>45</v>
      </c>
      <c r="Y113" s="34">
        <v>58</v>
      </c>
      <c r="Z113" s="35">
        <v>24</v>
      </c>
      <c r="AA113" s="37">
        <v>82</v>
      </c>
      <c r="AB113" s="34">
        <v>15</v>
      </c>
      <c r="AC113" s="35">
        <v>23</v>
      </c>
      <c r="AD113" s="38">
        <v>38</v>
      </c>
      <c r="AE113" s="34">
        <v>65</v>
      </c>
      <c r="AF113" s="35">
        <v>69</v>
      </c>
      <c r="AG113" s="38">
        <v>134</v>
      </c>
      <c r="AH113" s="34">
        <v>23</v>
      </c>
      <c r="AI113" s="35">
        <v>22</v>
      </c>
      <c r="AJ113" s="38">
        <v>45</v>
      </c>
      <c r="AK113" s="40"/>
      <c r="AL113" s="35">
        <v>734</v>
      </c>
      <c r="AM113" s="41">
        <v>81.56</v>
      </c>
      <c r="AN113" s="42" t="s">
        <v>126</v>
      </c>
      <c r="AO113" s="43"/>
      <c r="AP113" s="43"/>
      <c r="AQ113" s="43"/>
      <c r="AR113" s="89"/>
    </row>
    <row r="114" spans="1:44" ht="27" customHeight="1" x14ac:dyDescent="0.25">
      <c r="A114" s="31">
        <v>2205080392</v>
      </c>
      <c r="B114" s="32" t="s">
        <v>205</v>
      </c>
      <c r="C114" s="33">
        <v>192212</v>
      </c>
      <c r="D114" s="34">
        <v>43</v>
      </c>
      <c r="E114" s="35">
        <v>17</v>
      </c>
      <c r="F114" s="37">
        <v>60</v>
      </c>
      <c r="G114" s="34" t="s">
        <v>206</v>
      </c>
      <c r="H114" s="35">
        <v>14</v>
      </c>
      <c r="I114" s="37" t="s">
        <v>67</v>
      </c>
      <c r="J114" s="34">
        <v>19</v>
      </c>
      <c r="K114" s="35">
        <v>19</v>
      </c>
      <c r="L114" s="38">
        <v>38</v>
      </c>
      <c r="M114" s="34">
        <v>29</v>
      </c>
      <c r="N114" s="35">
        <v>22</v>
      </c>
      <c r="O114" s="37">
        <v>51</v>
      </c>
      <c r="P114" s="34">
        <v>13</v>
      </c>
      <c r="Q114" s="35">
        <v>18</v>
      </c>
      <c r="R114" s="38">
        <v>31</v>
      </c>
      <c r="S114" s="34">
        <v>37</v>
      </c>
      <c r="T114" s="35">
        <v>18</v>
      </c>
      <c r="U114" s="37">
        <v>55</v>
      </c>
      <c r="V114" s="34">
        <v>19</v>
      </c>
      <c r="W114" s="35">
        <v>19</v>
      </c>
      <c r="X114" s="38">
        <v>38</v>
      </c>
      <c r="Y114" s="34" t="s">
        <v>60</v>
      </c>
      <c r="Z114" s="35">
        <v>9</v>
      </c>
      <c r="AA114" s="37" t="s">
        <v>207</v>
      </c>
      <c r="AB114" s="34">
        <v>16</v>
      </c>
      <c r="AC114" s="35">
        <v>14</v>
      </c>
      <c r="AD114" s="38">
        <v>30</v>
      </c>
      <c r="AE114" s="34">
        <v>64</v>
      </c>
      <c r="AF114" s="35">
        <v>62</v>
      </c>
      <c r="AG114" s="38">
        <v>126</v>
      </c>
      <c r="AH114" s="34">
        <v>17</v>
      </c>
      <c r="AI114" s="35">
        <v>19</v>
      </c>
      <c r="AJ114" s="38">
        <v>36</v>
      </c>
      <c r="AK114" s="45">
        <v>2</v>
      </c>
      <c r="AL114" s="35">
        <v>517</v>
      </c>
      <c r="AM114" s="41" t="s">
        <v>208</v>
      </c>
      <c r="AN114" s="42" t="s">
        <v>209</v>
      </c>
      <c r="AO114" s="35">
        <v>3</v>
      </c>
      <c r="AP114" s="35" t="s">
        <v>210</v>
      </c>
      <c r="AQ114" s="35">
        <v>5</v>
      </c>
      <c r="AR114" s="120"/>
    </row>
    <row r="115" spans="1:44" ht="27" customHeight="1" x14ac:dyDescent="0.25">
      <c r="A115" s="31">
        <v>23211390237</v>
      </c>
      <c r="B115" s="32" t="s">
        <v>158</v>
      </c>
      <c r="C115" s="33">
        <v>192213</v>
      </c>
      <c r="D115" s="34">
        <v>31</v>
      </c>
      <c r="E115" s="35">
        <v>28</v>
      </c>
      <c r="F115" s="37">
        <v>59</v>
      </c>
      <c r="G115" s="34">
        <v>38</v>
      </c>
      <c r="H115" s="35">
        <v>26</v>
      </c>
      <c r="I115" s="37">
        <v>64</v>
      </c>
      <c r="J115" s="34">
        <v>23</v>
      </c>
      <c r="K115" s="35">
        <v>21</v>
      </c>
      <c r="L115" s="38">
        <v>44</v>
      </c>
      <c r="M115" s="34" t="s">
        <v>33</v>
      </c>
      <c r="N115" s="35">
        <v>25</v>
      </c>
      <c r="O115" s="37" t="s">
        <v>159</v>
      </c>
      <c r="P115" s="34">
        <v>19</v>
      </c>
      <c r="Q115" s="35">
        <v>22</v>
      </c>
      <c r="R115" s="38">
        <v>41</v>
      </c>
      <c r="S115" s="34">
        <v>47</v>
      </c>
      <c r="T115" s="35">
        <v>22</v>
      </c>
      <c r="U115" s="37">
        <v>69</v>
      </c>
      <c r="V115" s="34">
        <v>22</v>
      </c>
      <c r="W115" s="35">
        <v>23</v>
      </c>
      <c r="X115" s="38">
        <v>45</v>
      </c>
      <c r="Y115" s="34">
        <v>28</v>
      </c>
      <c r="Z115" s="35">
        <v>25</v>
      </c>
      <c r="AA115" s="37">
        <v>53</v>
      </c>
      <c r="AB115" s="34">
        <v>14</v>
      </c>
      <c r="AC115" s="35">
        <v>22</v>
      </c>
      <c r="AD115" s="38">
        <v>36</v>
      </c>
      <c r="AE115" s="34">
        <v>73</v>
      </c>
      <c r="AF115" s="35">
        <v>68</v>
      </c>
      <c r="AG115" s="38">
        <v>141</v>
      </c>
      <c r="AH115" s="34">
        <v>20</v>
      </c>
      <c r="AI115" s="35">
        <v>20</v>
      </c>
      <c r="AJ115" s="38">
        <v>40</v>
      </c>
      <c r="AK115" s="40"/>
      <c r="AL115" s="35">
        <v>638</v>
      </c>
      <c r="AM115" s="41">
        <v>70.89</v>
      </c>
      <c r="AN115" s="42" t="s">
        <v>160</v>
      </c>
      <c r="AO115" s="55"/>
      <c r="AP115" s="56"/>
      <c r="AQ115" s="56"/>
      <c r="AR115" s="89"/>
    </row>
    <row r="116" spans="1:44" ht="27" customHeight="1" x14ac:dyDescent="0.25">
      <c r="A116" s="31">
        <v>23211390239</v>
      </c>
      <c r="B116" s="32" t="s">
        <v>161</v>
      </c>
      <c r="C116" s="33">
        <v>192214</v>
      </c>
      <c r="D116" s="34">
        <v>41</v>
      </c>
      <c r="E116" s="35">
        <v>28</v>
      </c>
      <c r="F116" s="37">
        <v>69</v>
      </c>
      <c r="G116" s="34">
        <v>54</v>
      </c>
      <c r="H116" s="35">
        <v>25</v>
      </c>
      <c r="I116" s="37">
        <v>79</v>
      </c>
      <c r="J116" s="34">
        <v>22</v>
      </c>
      <c r="K116" s="35">
        <v>22</v>
      </c>
      <c r="L116" s="38">
        <v>44</v>
      </c>
      <c r="M116" s="34">
        <v>38</v>
      </c>
      <c r="N116" s="35">
        <v>25</v>
      </c>
      <c r="O116" s="37">
        <v>63</v>
      </c>
      <c r="P116" s="34">
        <v>17</v>
      </c>
      <c r="Q116" s="35">
        <v>22</v>
      </c>
      <c r="R116" s="38">
        <v>39</v>
      </c>
      <c r="S116" s="34">
        <v>53</v>
      </c>
      <c r="T116" s="35">
        <v>20</v>
      </c>
      <c r="U116" s="37">
        <v>73</v>
      </c>
      <c r="V116" s="34">
        <v>22</v>
      </c>
      <c r="W116" s="35">
        <v>22</v>
      </c>
      <c r="X116" s="38">
        <v>44</v>
      </c>
      <c r="Y116" s="34">
        <v>54</v>
      </c>
      <c r="Z116" s="35">
        <v>23</v>
      </c>
      <c r="AA116" s="37">
        <v>77</v>
      </c>
      <c r="AB116" s="34">
        <v>13</v>
      </c>
      <c r="AC116" s="35">
        <v>23</v>
      </c>
      <c r="AD116" s="38">
        <v>36</v>
      </c>
      <c r="AE116" s="34">
        <v>68</v>
      </c>
      <c r="AF116" s="35">
        <v>70</v>
      </c>
      <c r="AG116" s="38">
        <v>138</v>
      </c>
      <c r="AH116" s="34">
        <v>22</v>
      </c>
      <c r="AI116" s="35">
        <v>22</v>
      </c>
      <c r="AJ116" s="38">
        <v>44</v>
      </c>
      <c r="AK116" s="40"/>
      <c r="AL116" s="35">
        <v>706</v>
      </c>
      <c r="AM116" s="41">
        <v>78.44</v>
      </c>
      <c r="AN116" s="42" t="s">
        <v>126</v>
      </c>
      <c r="AO116" s="43"/>
      <c r="AP116" s="43"/>
      <c r="AQ116" s="43"/>
      <c r="AR116" s="89"/>
    </row>
    <row r="117" spans="1:44" ht="27" customHeight="1" x14ac:dyDescent="0.25">
      <c r="A117" s="31">
        <v>23211390240</v>
      </c>
      <c r="B117" s="32" t="s">
        <v>162</v>
      </c>
      <c r="C117" s="33">
        <v>192215</v>
      </c>
      <c r="D117" s="34">
        <v>46</v>
      </c>
      <c r="E117" s="35">
        <v>30</v>
      </c>
      <c r="F117" s="37">
        <v>76</v>
      </c>
      <c r="G117" s="34">
        <v>58</v>
      </c>
      <c r="H117" s="35">
        <v>27</v>
      </c>
      <c r="I117" s="37">
        <v>85</v>
      </c>
      <c r="J117" s="34">
        <v>23</v>
      </c>
      <c r="K117" s="35">
        <v>23</v>
      </c>
      <c r="L117" s="38">
        <v>46</v>
      </c>
      <c r="M117" s="34">
        <v>42</v>
      </c>
      <c r="N117" s="35">
        <v>24</v>
      </c>
      <c r="O117" s="37">
        <v>66</v>
      </c>
      <c r="P117" s="34">
        <v>17</v>
      </c>
      <c r="Q117" s="35">
        <v>22</v>
      </c>
      <c r="R117" s="38">
        <v>39</v>
      </c>
      <c r="S117" s="34">
        <v>61</v>
      </c>
      <c r="T117" s="35">
        <v>27</v>
      </c>
      <c r="U117" s="37">
        <v>88</v>
      </c>
      <c r="V117" s="34">
        <v>23</v>
      </c>
      <c r="W117" s="35">
        <v>23</v>
      </c>
      <c r="X117" s="38">
        <v>46</v>
      </c>
      <c r="Y117" s="34">
        <v>64</v>
      </c>
      <c r="Z117" s="35">
        <v>28</v>
      </c>
      <c r="AA117" s="37">
        <v>92</v>
      </c>
      <c r="AB117" s="34">
        <v>13</v>
      </c>
      <c r="AC117" s="35">
        <v>23</v>
      </c>
      <c r="AD117" s="38">
        <v>36</v>
      </c>
      <c r="AE117" s="34">
        <v>72</v>
      </c>
      <c r="AF117" s="35">
        <v>72</v>
      </c>
      <c r="AG117" s="38">
        <v>144</v>
      </c>
      <c r="AH117" s="34">
        <v>22</v>
      </c>
      <c r="AI117" s="35">
        <v>22</v>
      </c>
      <c r="AJ117" s="38">
        <v>44</v>
      </c>
      <c r="AK117" s="40"/>
      <c r="AL117" s="35">
        <v>762</v>
      </c>
      <c r="AM117" s="41">
        <v>84.67</v>
      </c>
      <c r="AN117" s="42" t="s">
        <v>126</v>
      </c>
      <c r="AO117" s="55"/>
      <c r="AP117" s="56"/>
      <c r="AQ117" s="56"/>
      <c r="AR117" s="89"/>
    </row>
    <row r="118" spans="1:44" ht="27" customHeight="1" x14ac:dyDescent="0.25">
      <c r="A118" s="31">
        <v>23211390241</v>
      </c>
      <c r="B118" s="32" t="s">
        <v>163</v>
      </c>
      <c r="C118" s="33">
        <v>192216</v>
      </c>
      <c r="D118" s="34">
        <v>59</v>
      </c>
      <c r="E118" s="35">
        <v>28</v>
      </c>
      <c r="F118" s="37">
        <v>87</v>
      </c>
      <c r="G118" s="34">
        <v>51</v>
      </c>
      <c r="H118" s="35">
        <v>28</v>
      </c>
      <c r="I118" s="37">
        <v>79</v>
      </c>
      <c r="J118" s="34">
        <v>23</v>
      </c>
      <c r="K118" s="35">
        <v>23</v>
      </c>
      <c r="L118" s="38">
        <v>46</v>
      </c>
      <c r="M118" s="34">
        <v>37</v>
      </c>
      <c r="N118" s="35">
        <v>24</v>
      </c>
      <c r="O118" s="37">
        <v>61</v>
      </c>
      <c r="P118" s="34">
        <v>17</v>
      </c>
      <c r="Q118" s="35">
        <v>22</v>
      </c>
      <c r="R118" s="38">
        <v>39</v>
      </c>
      <c r="S118" s="34">
        <v>54</v>
      </c>
      <c r="T118" s="35">
        <v>25</v>
      </c>
      <c r="U118" s="37">
        <v>79</v>
      </c>
      <c r="V118" s="34">
        <v>22</v>
      </c>
      <c r="W118" s="35">
        <v>23</v>
      </c>
      <c r="X118" s="38">
        <v>45</v>
      </c>
      <c r="Y118" s="34">
        <v>43</v>
      </c>
      <c r="Z118" s="35">
        <v>26</v>
      </c>
      <c r="AA118" s="37">
        <v>69</v>
      </c>
      <c r="AB118" s="34">
        <v>15</v>
      </c>
      <c r="AC118" s="35">
        <v>23</v>
      </c>
      <c r="AD118" s="38">
        <v>38</v>
      </c>
      <c r="AE118" s="34">
        <v>70</v>
      </c>
      <c r="AF118" s="35">
        <v>72</v>
      </c>
      <c r="AG118" s="38">
        <v>142</v>
      </c>
      <c r="AH118" s="34">
        <v>22</v>
      </c>
      <c r="AI118" s="35">
        <v>22</v>
      </c>
      <c r="AJ118" s="38">
        <v>44</v>
      </c>
      <c r="AK118" s="40"/>
      <c r="AL118" s="35">
        <v>729</v>
      </c>
      <c r="AM118" s="41">
        <v>81</v>
      </c>
      <c r="AN118" s="57" t="s">
        <v>126</v>
      </c>
      <c r="AO118" s="55"/>
      <c r="AP118" s="56"/>
      <c r="AQ118" s="56"/>
      <c r="AR118" s="89"/>
    </row>
    <row r="119" spans="1:44" ht="27" customHeight="1" x14ac:dyDescent="0.25">
      <c r="A119" s="31">
        <v>23211390242</v>
      </c>
      <c r="B119" s="32" t="s">
        <v>164</v>
      </c>
      <c r="C119" s="33">
        <v>192217</v>
      </c>
      <c r="D119" s="34">
        <v>54</v>
      </c>
      <c r="E119" s="35">
        <v>27</v>
      </c>
      <c r="F119" s="37">
        <v>81</v>
      </c>
      <c r="G119" s="34">
        <v>28</v>
      </c>
      <c r="H119" s="35">
        <v>12</v>
      </c>
      <c r="I119" s="37">
        <v>40</v>
      </c>
      <c r="J119" s="34">
        <v>18</v>
      </c>
      <c r="K119" s="35">
        <v>21</v>
      </c>
      <c r="L119" s="38">
        <v>39</v>
      </c>
      <c r="M119" s="34">
        <v>49</v>
      </c>
      <c r="N119" s="35">
        <v>17</v>
      </c>
      <c r="O119" s="37">
        <v>66</v>
      </c>
      <c r="P119" s="34">
        <v>13</v>
      </c>
      <c r="Q119" s="35">
        <v>19</v>
      </c>
      <c r="R119" s="38">
        <v>32</v>
      </c>
      <c r="S119" s="34" t="s">
        <v>33</v>
      </c>
      <c r="T119" s="35">
        <v>13</v>
      </c>
      <c r="U119" s="37" t="s">
        <v>165</v>
      </c>
      <c r="V119" s="34">
        <v>21</v>
      </c>
      <c r="W119" s="35">
        <v>22</v>
      </c>
      <c r="X119" s="38">
        <v>43</v>
      </c>
      <c r="Y119" s="34">
        <v>28</v>
      </c>
      <c r="Z119" s="35">
        <v>15</v>
      </c>
      <c r="AA119" s="37">
        <v>43</v>
      </c>
      <c r="AB119" s="34">
        <v>11</v>
      </c>
      <c r="AC119" s="35">
        <v>21</v>
      </c>
      <c r="AD119" s="38">
        <v>32</v>
      </c>
      <c r="AE119" s="34">
        <v>64</v>
      </c>
      <c r="AF119" s="35">
        <v>63</v>
      </c>
      <c r="AG119" s="38">
        <v>127</v>
      </c>
      <c r="AH119" s="34">
        <v>19</v>
      </c>
      <c r="AI119" s="35">
        <v>20</v>
      </c>
      <c r="AJ119" s="38">
        <v>39</v>
      </c>
      <c r="AK119" s="40"/>
      <c r="AL119" s="35">
        <v>579</v>
      </c>
      <c r="AM119" s="41">
        <v>64.33</v>
      </c>
      <c r="AN119" s="42" t="s">
        <v>160</v>
      </c>
      <c r="AO119" s="58"/>
      <c r="AP119" s="59"/>
      <c r="AQ119" s="59"/>
      <c r="AR119" s="89"/>
    </row>
    <row r="120" spans="1:44" ht="27" customHeight="1" x14ac:dyDescent="0.25">
      <c r="A120" s="31">
        <v>23211390244</v>
      </c>
      <c r="B120" s="32" t="s">
        <v>167</v>
      </c>
      <c r="C120" s="33">
        <v>192218</v>
      </c>
      <c r="D120" s="34">
        <v>62</v>
      </c>
      <c r="E120" s="35">
        <v>30</v>
      </c>
      <c r="F120" s="37">
        <v>92</v>
      </c>
      <c r="G120" s="34">
        <v>61</v>
      </c>
      <c r="H120" s="35">
        <v>28</v>
      </c>
      <c r="I120" s="37">
        <v>89</v>
      </c>
      <c r="J120" s="34">
        <v>23</v>
      </c>
      <c r="K120" s="35">
        <v>23</v>
      </c>
      <c r="L120" s="38">
        <v>46</v>
      </c>
      <c r="M120" s="34">
        <v>55</v>
      </c>
      <c r="N120" s="35">
        <v>24</v>
      </c>
      <c r="O120" s="37">
        <v>79</v>
      </c>
      <c r="P120" s="34">
        <v>21</v>
      </c>
      <c r="Q120" s="35">
        <v>23</v>
      </c>
      <c r="R120" s="38">
        <v>44</v>
      </c>
      <c r="S120" s="34">
        <v>57</v>
      </c>
      <c r="T120" s="35">
        <v>30</v>
      </c>
      <c r="U120" s="37">
        <v>87</v>
      </c>
      <c r="V120" s="34">
        <v>24</v>
      </c>
      <c r="W120" s="35">
        <v>24</v>
      </c>
      <c r="X120" s="38">
        <v>48</v>
      </c>
      <c r="Y120" s="34">
        <v>65</v>
      </c>
      <c r="Z120" s="35">
        <v>28</v>
      </c>
      <c r="AA120" s="37">
        <v>93</v>
      </c>
      <c r="AB120" s="34">
        <v>15</v>
      </c>
      <c r="AC120" s="35">
        <v>23</v>
      </c>
      <c r="AD120" s="38">
        <v>38</v>
      </c>
      <c r="AE120" s="34">
        <v>72</v>
      </c>
      <c r="AF120" s="35">
        <v>73</v>
      </c>
      <c r="AG120" s="38">
        <v>145</v>
      </c>
      <c r="AH120" s="34">
        <v>23</v>
      </c>
      <c r="AI120" s="35">
        <v>23</v>
      </c>
      <c r="AJ120" s="38">
        <v>46</v>
      </c>
      <c r="AK120" s="40"/>
      <c r="AL120" s="35">
        <v>807</v>
      </c>
      <c r="AM120" s="41">
        <v>89.67</v>
      </c>
      <c r="AN120" s="42" t="s">
        <v>126</v>
      </c>
      <c r="AO120" s="55"/>
      <c r="AP120" s="56"/>
      <c r="AQ120" s="56"/>
      <c r="AR120" s="89"/>
    </row>
    <row r="121" spans="1:44" ht="27" customHeight="1" x14ac:dyDescent="0.25">
      <c r="A121" s="31">
        <v>23211390245</v>
      </c>
      <c r="B121" s="32" t="s">
        <v>168</v>
      </c>
      <c r="C121" s="33">
        <v>192219</v>
      </c>
      <c r="D121" s="34">
        <v>45</v>
      </c>
      <c r="E121" s="35">
        <v>27</v>
      </c>
      <c r="F121" s="37">
        <v>72</v>
      </c>
      <c r="G121" s="34">
        <v>55</v>
      </c>
      <c r="H121" s="35">
        <v>25</v>
      </c>
      <c r="I121" s="37">
        <v>80</v>
      </c>
      <c r="J121" s="34">
        <v>23</v>
      </c>
      <c r="K121" s="35">
        <v>22</v>
      </c>
      <c r="L121" s="38">
        <v>45</v>
      </c>
      <c r="M121" s="34">
        <v>47</v>
      </c>
      <c r="N121" s="35">
        <v>23</v>
      </c>
      <c r="O121" s="37">
        <v>70</v>
      </c>
      <c r="P121" s="34">
        <v>17</v>
      </c>
      <c r="Q121" s="35">
        <v>22</v>
      </c>
      <c r="R121" s="38">
        <v>39</v>
      </c>
      <c r="S121" s="34">
        <v>44</v>
      </c>
      <c r="T121" s="35">
        <v>20</v>
      </c>
      <c r="U121" s="37">
        <v>64</v>
      </c>
      <c r="V121" s="34">
        <v>22</v>
      </c>
      <c r="W121" s="35">
        <v>22</v>
      </c>
      <c r="X121" s="38">
        <v>44</v>
      </c>
      <c r="Y121" s="34">
        <v>57</v>
      </c>
      <c r="Z121" s="35">
        <v>20</v>
      </c>
      <c r="AA121" s="37">
        <v>77</v>
      </c>
      <c r="AB121" s="34">
        <v>16</v>
      </c>
      <c r="AC121" s="35">
        <v>23</v>
      </c>
      <c r="AD121" s="38">
        <v>39</v>
      </c>
      <c r="AE121" s="34">
        <v>70</v>
      </c>
      <c r="AF121" s="35">
        <v>70</v>
      </c>
      <c r="AG121" s="38">
        <v>140</v>
      </c>
      <c r="AH121" s="34">
        <v>22</v>
      </c>
      <c r="AI121" s="35">
        <v>22</v>
      </c>
      <c r="AJ121" s="38">
        <v>44</v>
      </c>
      <c r="AK121" s="40"/>
      <c r="AL121" s="35">
        <v>714</v>
      </c>
      <c r="AM121" s="41">
        <v>79.33</v>
      </c>
      <c r="AN121" s="42" t="s">
        <v>126</v>
      </c>
      <c r="AO121" s="55"/>
      <c r="AP121" s="56"/>
      <c r="AQ121" s="43"/>
      <c r="AR121" s="89"/>
    </row>
    <row r="122" spans="1:44" ht="27" customHeight="1" x14ac:dyDescent="0.25">
      <c r="A122" s="31">
        <v>23211390246</v>
      </c>
      <c r="B122" s="32" t="s">
        <v>169</v>
      </c>
      <c r="C122" s="33">
        <v>192220</v>
      </c>
      <c r="D122" s="34">
        <v>43</v>
      </c>
      <c r="E122" s="35">
        <v>27</v>
      </c>
      <c r="F122" s="37">
        <v>70</v>
      </c>
      <c r="G122" s="34">
        <v>42</v>
      </c>
      <c r="H122" s="35">
        <v>22</v>
      </c>
      <c r="I122" s="37">
        <v>64</v>
      </c>
      <c r="J122" s="34">
        <v>20</v>
      </c>
      <c r="K122" s="35">
        <v>20</v>
      </c>
      <c r="L122" s="38">
        <v>40</v>
      </c>
      <c r="M122" s="34">
        <v>35</v>
      </c>
      <c r="N122" s="35">
        <v>22</v>
      </c>
      <c r="O122" s="37">
        <v>57</v>
      </c>
      <c r="P122" s="34">
        <v>17</v>
      </c>
      <c r="Q122" s="35">
        <v>19</v>
      </c>
      <c r="R122" s="38">
        <v>36</v>
      </c>
      <c r="S122" s="34">
        <v>46</v>
      </c>
      <c r="T122" s="35">
        <v>21</v>
      </c>
      <c r="U122" s="37">
        <v>67</v>
      </c>
      <c r="V122" s="34">
        <v>21</v>
      </c>
      <c r="W122" s="35">
        <v>23</v>
      </c>
      <c r="X122" s="38">
        <v>44</v>
      </c>
      <c r="Y122" s="34">
        <v>34</v>
      </c>
      <c r="Z122" s="35">
        <v>23</v>
      </c>
      <c r="AA122" s="37">
        <v>57</v>
      </c>
      <c r="AB122" s="34">
        <v>14</v>
      </c>
      <c r="AC122" s="35">
        <v>21</v>
      </c>
      <c r="AD122" s="38">
        <v>35</v>
      </c>
      <c r="AE122" s="34">
        <v>70</v>
      </c>
      <c r="AF122" s="35">
        <v>72</v>
      </c>
      <c r="AG122" s="38">
        <v>142</v>
      </c>
      <c r="AH122" s="34">
        <v>22</v>
      </c>
      <c r="AI122" s="35">
        <v>22</v>
      </c>
      <c r="AJ122" s="38">
        <v>44</v>
      </c>
      <c r="AK122" s="40"/>
      <c r="AL122" s="35">
        <v>656</v>
      </c>
      <c r="AM122" s="41">
        <v>72.89</v>
      </c>
      <c r="AN122" s="42" t="s">
        <v>117</v>
      </c>
      <c r="AO122" s="55"/>
      <c r="AP122" s="56"/>
      <c r="AQ122" s="43"/>
      <c r="AR122" s="89"/>
    </row>
    <row r="123" spans="1:44" ht="27" customHeight="1" x14ac:dyDescent="0.25">
      <c r="A123" s="31">
        <v>23211390247</v>
      </c>
      <c r="B123" s="32" t="s">
        <v>170</v>
      </c>
      <c r="C123" s="33">
        <v>192221</v>
      </c>
      <c r="D123" s="34">
        <v>45</v>
      </c>
      <c r="E123" s="35">
        <v>27</v>
      </c>
      <c r="F123" s="37">
        <v>72</v>
      </c>
      <c r="G123" s="34">
        <v>63</v>
      </c>
      <c r="H123" s="35">
        <v>27</v>
      </c>
      <c r="I123" s="37">
        <v>90</v>
      </c>
      <c r="J123" s="34">
        <v>23</v>
      </c>
      <c r="K123" s="35">
        <v>23</v>
      </c>
      <c r="L123" s="38">
        <v>46</v>
      </c>
      <c r="M123" s="34">
        <v>42</v>
      </c>
      <c r="N123" s="35">
        <v>23</v>
      </c>
      <c r="O123" s="37">
        <v>65</v>
      </c>
      <c r="P123" s="34">
        <v>17</v>
      </c>
      <c r="Q123" s="35">
        <v>22</v>
      </c>
      <c r="R123" s="38">
        <v>39</v>
      </c>
      <c r="S123" s="34">
        <v>64</v>
      </c>
      <c r="T123" s="35">
        <v>25</v>
      </c>
      <c r="U123" s="37">
        <v>89</v>
      </c>
      <c r="V123" s="34">
        <v>23</v>
      </c>
      <c r="W123" s="35">
        <v>23</v>
      </c>
      <c r="X123" s="38">
        <v>46</v>
      </c>
      <c r="Y123" s="34">
        <v>62</v>
      </c>
      <c r="Z123" s="35">
        <v>28</v>
      </c>
      <c r="AA123" s="37">
        <v>90</v>
      </c>
      <c r="AB123" s="34">
        <v>16</v>
      </c>
      <c r="AC123" s="35">
        <v>23</v>
      </c>
      <c r="AD123" s="38">
        <v>39</v>
      </c>
      <c r="AE123" s="34">
        <v>69</v>
      </c>
      <c r="AF123" s="35">
        <v>69</v>
      </c>
      <c r="AG123" s="38">
        <v>138</v>
      </c>
      <c r="AH123" s="34">
        <v>22</v>
      </c>
      <c r="AI123" s="35">
        <v>22</v>
      </c>
      <c r="AJ123" s="38">
        <v>44</v>
      </c>
      <c r="AK123" s="40"/>
      <c r="AL123" s="35">
        <v>758</v>
      </c>
      <c r="AM123" s="41">
        <v>84.22</v>
      </c>
      <c r="AN123" s="42" t="s">
        <v>126</v>
      </c>
      <c r="AO123" s="55"/>
      <c r="AP123" s="56"/>
      <c r="AQ123" s="43"/>
      <c r="AR123" s="89"/>
    </row>
    <row r="124" spans="1:44" ht="27" customHeight="1" x14ac:dyDescent="0.25">
      <c r="A124" s="31">
        <v>23211390248</v>
      </c>
      <c r="B124" s="32" t="s">
        <v>171</v>
      </c>
      <c r="C124" s="33">
        <v>192222</v>
      </c>
      <c r="D124" s="34">
        <v>46</v>
      </c>
      <c r="E124" s="35">
        <v>28</v>
      </c>
      <c r="F124" s="37">
        <v>74</v>
      </c>
      <c r="G124" s="34">
        <v>45</v>
      </c>
      <c r="H124" s="35">
        <v>28</v>
      </c>
      <c r="I124" s="37">
        <v>73</v>
      </c>
      <c r="J124" s="34">
        <v>22</v>
      </c>
      <c r="K124" s="35">
        <v>23</v>
      </c>
      <c r="L124" s="38">
        <v>45</v>
      </c>
      <c r="M124" s="34">
        <v>39</v>
      </c>
      <c r="N124" s="35">
        <v>24</v>
      </c>
      <c r="O124" s="37">
        <v>63</v>
      </c>
      <c r="P124" s="34">
        <v>16</v>
      </c>
      <c r="Q124" s="35">
        <v>22</v>
      </c>
      <c r="R124" s="38">
        <v>38</v>
      </c>
      <c r="S124" s="34">
        <v>53</v>
      </c>
      <c r="T124" s="35">
        <v>25</v>
      </c>
      <c r="U124" s="37">
        <v>78</v>
      </c>
      <c r="V124" s="34">
        <v>22</v>
      </c>
      <c r="W124" s="35">
        <v>23</v>
      </c>
      <c r="X124" s="38">
        <v>45</v>
      </c>
      <c r="Y124" s="34">
        <v>54</v>
      </c>
      <c r="Z124" s="35">
        <v>26</v>
      </c>
      <c r="AA124" s="37">
        <v>80</v>
      </c>
      <c r="AB124" s="34">
        <v>15</v>
      </c>
      <c r="AC124" s="35">
        <v>23</v>
      </c>
      <c r="AD124" s="38">
        <v>37</v>
      </c>
      <c r="AE124" s="34">
        <v>68</v>
      </c>
      <c r="AF124" s="35">
        <v>67</v>
      </c>
      <c r="AG124" s="38">
        <v>135</v>
      </c>
      <c r="AH124" s="34">
        <v>22</v>
      </c>
      <c r="AI124" s="35">
        <v>22</v>
      </c>
      <c r="AJ124" s="38">
        <v>44</v>
      </c>
      <c r="AK124" s="40"/>
      <c r="AL124" s="35">
        <v>712</v>
      </c>
      <c r="AM124" s="41">
        <v>79.11</v>
      </c>
      <c r="AN124" s="42" t="s">
        <v>126</v>
      </c>
      <c r="AO124" s="55"/>
      <c r="AP124" s="56"/>
      <c r="AQ124" s="43"/>
      <c r="AR124" s="89"/>
    </row>
    <row r="125" spans="1:44" ht="27" customHeight="1" x14ac:dyDescent="0.25">
      <c r="A125" s="31">
        <v>23211390250</v>
      </c>
      <c r="B125" s="32" t="s">
        <v>172</v>
      </c>
      <c r="C125" s="33">
        <v>192223</v>
      </c>
      <c r="D125" s="34">
        <v>53</v>
      </c>
      <c r="E125" s="35">
        <v>27</v>
      </c>
      <c r="F125" s="37">
        <v>80</v>
      </c>
      <c r="G125" s="34">
        <v>60</v>
      </c>
      <c r="H125" s="35">
        <v>26</v>
      </c>
      <c r="I125" s="37">
        <v>86</v>
      </c>
      <c r="J125" s="34">
        <v>22</v>
      </c>
      <c r="K125" s="35">
        <v>23</v>
      </c>
      <c r="L125" s="38">
        <v>45</v>
      </c>
      <c r="M125" s="34">
        <v>42</v>
      </c>
      <c r="N125" s="35">
        <v>23</v>
      </c>
      <c r="O125" s="37">
        <v>65</v>
      </c>
      <c r="P125" s="34">
        <v>17</v>
      </c>
      <c r="Q125" s="35">
        <v>22</v>
      </c>
      <c r="R125" s="38">
        <v>39</v>
      </c>
      <c r="S125" s="34">
        <v>55</v>
      </c>
      <c r="T125" s="35">
        <v>24</v>
      </c>
      <c r="U125" s="37">
        <v>79</v>
      </c>
      <c r="V125" s="34">
        <v>23</v>
      </c>
      <c r="W125" s="35">
        <v>23</v>
      </c>
      <c r="X125" s="38">
        <v>46</v>
      </c>
      <c r="Y125" s="34">
        <v>65</v>
      </c>
      <c r="Z125" s="35">
        <v>28</v>
      </c>
      <c r="AA125" s="37">
        <v>93</v>
      </c>
      <c r="AB125" s="34">
        <v>16</v>
      </c>
      <c r="AC125" s="35">
        <v>23</v>
      </c>
      <c r="AD125" s="38">
        <v>39</v>
      </c>
      <c r="AE125" s="34">
        <v>70</v>
      </c>
      <c r="AF125" s="35">
        <v>65</v>
      </c>
      <c r="AG125" s="38">
        <v>135</v>
      </c>
      <c r="AH125" s="34">
        <v>22</v>
      </c>
      <c r="AI125" s="35">
        <v>22</v>
      </c>
      <c r="AJ125" s="38">
        <v>44</v>
      </c>
      <c r="AK125" s="40"/>
      <c r="AL125" s="35">
        <v>751</v>
      </c>
      <c r="AM125" s="41">
        <v>83.44</v>
      </c>
      <c r="AN125" s="42" t="s">
        <v>126</v>
      </c>
      <c r="AO125" s="55"/>
      <c r="AP125" s="56"/>
      <c r="AQ125" s="43"/>
      <c r="AR125" s="89"/>
    </row>
    <row r="126" spans="1:44" ht="27" customHeight="1" x14ac:dyDescent="0.25">
      <c r="A126" s="31">
        <v>23211390251</v>
      </c>
      <c r="B126" s="32" t="s">
        <v>173</v>
      </c>
      <c r="C126" s="33">
        <v>192224</v>
      </c>
      <c r="D126" s="34">
        <v>30</v>
      </c>
      <c r="E126" s="35">
        <v>26</v>
      </c>
      <c r="F126" s="37">
        <v>56</v>
      </c>
      <c r="G126" s="34">
        <v>50</v>
      </c>
      <c r="H126" s="35">
        <v>27</v>
      </c>
      <c r="I126" s="37">
        <v>77</v>
      </c>
      <c r="J126" s="34">
        <v>21</v>
      </c>
      <c r="K126" s="35">
        <v>22</v>
      </c>
      <c r="L126" s="38">
        <v>43</v>
      </c>
      <c r="M126" s="34">
        <v>31</v>
      </c>
      <c r="N126" s="35">
        <v>22</v>
      </c>
      <c r="O126" s="37">
        <v>53</v>
      </c>
      <c r="P126" s="34">
        <v>15</v>
      </c>
      <c r="Q126" s="35">
        <v>21</v>
      </c>
      <c r="R126" s="38">
        <v>36</v>
      </c>
      <c r="S126" s="34">
        <v>51</v>
      </c>
      <c r="T126" s="35">
        <v>20</v>
      </c>
      <c r="U126" s="37">
        <v>71</v>
      </c>
      <c r="V126" s="34">
        <v>22</v>
      </c>
      <c r="W126" s="35">
        <v>23</v>
      </c>
      <c r="X126" s="38">
        <v>45</v>
      </c>
      <c r="Y126" s="34">
        <v>53</v>
      </c>
      <c r="Z126" s="35">
        <v>22</v>
      </c>
      <c r="AA126" s="37">
        <v>75</v>
      </c>
      <c r="AB126" s="34">
        <v>14</v>
      </c>
      <c r="AC126" s="35">
        <v>22</v>
      </c>
      <c r="AD126" s="38">
        <v>36</v>
      </c>
      <c r="AE126" s="34">
        <v>69</v>
      </c>
      <c r="AF126" s="35">
        <v>68</v>
      </c>
      <c r="AG126" s="38">
        <v>137</v>
      </c>
      <c r="AH126" s="34">
        <v>21</v>
      </c>
      <c r="AI126" s="35">
        <v>21</v>
      </c>
      <c r="AJ126" s="38">
        <v>42</v>
      </c>
      <c r="AK126" s="40"/>
      <c r="AL126" s="35" t="s">
        <v>174</v>
      </c>
      <c r="AM126" s="41">
        <v>75</v>
      </c>
      <c r="AN126" s="42" t="s">
        <v>126</v>
      </c>
      <c r="AO126" s="55"/>
      <c r="AP126" s="56"/>
      <c r="AQ126" s="43"/>
      <c r="AR126" s="89"/>
    </row>
    <row r="127" spans="1:44" ht="27" customHeight="1" x14ac:dyDescent="0.25">
      <c r="A127" s="60">
        <v>23211390255</v>
      </c>
      <c r="B127" s="61" t="s">
        <v>175</v>
      </c>
      <c r="C127" s="62">
        <v>192225</v>
      </c>
      <c r="D127" s="63">
        <v>48</v>
      </c>
      <c r="E127" s="64">
        <v>28</v>
      </c>
      <c r="F127" s="65">
        <v>76</v>
      </c>
      <c r="G127" s="63">
        <v>62</v>
      </c>
      <c r="H127" s="64">
        <v>26</v>
      </c>
      <c r="I127" s="65">
        <v>88</v>
      </c>
      <c r="J127" s="63">
        <v>22</v>
      </c>
      <c r="K127" s="64">
        <v>23</v>
      </c>
      <c r="L127" s="66">
        <v>45</v>
      </c>
      <c r="M127" s="63">
        <v>47</v>
      </c>
      <c r="N127" s="64">
        <v>25</v>
      </c>
      <c r="O127" s="65">
        <v>72</v>
      </c>
      <c r="P127" s="63">
        <v>16</v>
      </c>
      <c r="Q127" s="64">
        <v>22</v>
      </c>
      <c r="R127" s="66">
        <v>38</v>
      </c>
      <c r="S127" s="63">
        <v>43</v>
      </c>
      <c r="T127" s="64">
        <v>22</v>
      </c>
      <c r="U127" s="65">
        <v>65</v>
      </c>
      <c r="V127" s="63">
        <v>21</v>
      </c>
      <c r="W127" s="64">
        <v>23</v>
      </c>
      <c r="X127" s="66">
        <v>44</v>
      </c>
      <c r="Y127" s="63">
        <v>59</v>
      </c>
      <c r="Z127" s="64">
        <v>26</v>
      </c>
      <c r="AA127" s="65">
        <v>85</v>
      </c>
      <c r="AB127" s="63">
        <v>13</v>
      </c>
      <c r="AC127" s="64">
        <v>23</v>
      </c>
      <c r="AD127" s="66">
        <v>36</v>
      </c>
      <c r="AE127" s="63">
        <v>67</v>
      </c>
      <c r="AF127" s="64">
        <v>64</v>
      </c>
      <c r="AG127" s="66">
        <v>131</v>
      </c>
      <c r="AH127" s="63">
        <v>22</v>
      </c>
      <c r="AI127" s="64">
        <v>22</v>
      </c>
      <c r="AJ127" s="66">
        <v>44</v>
      </c>
      <c r="AK127" s="67"/>
      <c r="AL127" s="64">
        <v>724</v>
      </c>
      <c r="AM127" s="68">
        <v>80.44</v>
      </c>
      <c r="AN127" s="69" t="s">
        <v>126</v>
      </c>
      <c r="AO127" s="70"/>
      <c r="AP127" s="71"/>
      <c r="AQ127" s="72"/>
      <c r="AR127" s="89"/>
    </row>
    <row r="128" spans="1:44" ht="27" customHeight="1" x14ac:dyDescent="0.25">
      <c r="A128" s="73">
        <v>23211390256</v>
      </c>
      <c r="B128" s="74" t="s">
        <v>176</v>
      </c>
      <c r="C128" s="75">
        <v>192226</v>
      </c>
      <c r="D128" s="76">
        <v>43</v>
      </c>
      <c r="E128" s="77">
        <v>28</v>
      </c>
      <c r="F128" s="78">
        <v>71</v>
      </c>
      <c r="G128" s="76">
        <v>69</v>
      </c>
      <c r="H128" s="77">
        <v>28</v>
      </c>
      <c r="I128" s="78">
        <v>97</v>
      </c>
      <c r="J128" s="76">
        <v>23</v>
      </c>
      <c r="K128" s="77">
        <v>22</v>
      </c>
      <c r="L128" s="79">
        <v>45</v>
      </c>
      <c r="M128" s="76">
        <v>49</v>
      </c>
      <c r="N128" s="77">
        <v>25</v>
      </c>
      <c r="O128" s="78">
        <v>74</v>
      </c>
      <c r="P128" s="76">
        <v>18</v>
      </c>
      <c r="Q128" s="77">
        <v>22</v>
      </c>
      <c r="R128" s="79">
        <v>40</v>
      </c>
      <c r="S128" s="76">
        <v>60</v>
      </c>
      <c r="T128" s="77">
        <v>25</v>
      </c>
      <c r="U128" s="78">
        <v>85</v>
      </c>
      <c r="V128" s="76">
        <v>22</v>
      </c>
      <c r="W128" s="77">
        <v>23</v>
      </c>
      <c r="X128" s="79">
        <v>45</v>
      </c>
      <c r="Y128" s="80">
        <v>68</v>
      </c>
      <c r="Z128" s="77">
        <v>26</v>
      </c>
      <c r="AA128" s="81">
        <v>94</v>
      </c>
      <c r="AB128" s="76">
        <v>15</v>
      </c>
      <c r="AC128" s="77">
        <v>23</v>
      </c>
      <c r="AD128" s="79">
        <v>38</v>
      </c>
      <c r="AE128" s="76">
        <v>69</v>
      </c>
      <c r="AF128" s="77">
        <v>68</v>
      </c>
      <c r="AG128" s="79">
        <v>137</v>
      </c>
      <c r="AH128" s="76">
        <v>22</v>
      </c>
      <c r="AI128" s="77">
        <v>22</v>
      </c>
      <c r="AJ128" s="79">
        <v>44</v>
      </c>
      <c r="AK128" s="40"/>
      <c r="AL128" s="35">
        <v>770</v>
      </c>
      <c r="AM128" s="41">
        <v>85.56</v>
      </c>
      <c r="AN128" s="42" t="s">
        <v>126</v>
      </c>
      <c r="AO128" s="55"/>
      <c r="AP128" s="55"/>
      <c r="AQ128" s="43"/>
      <c r="AR128" s="89"/>
    </row>
    <row r="129" spans="1:44" ht="27" customHeight="1" x14ac:dyDescent="0.25">
      <c r="A129" s="82"/>
      <c r="B129" s="83"/>
      <c r="C129" s="82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5"/>
      <c r="Z129" s="84"/>
      <c r="AA129" s="85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6"/>
      <c r="AN129" s="87"/>
      <c r="AO129" s="88"/>
      <c r="AP129" s="88"/>
      <c r="AQ129" s="84"/>
      <c r="AR129" s="89"/>
    </row>
    <row r="130" spans="1:44" ht="27" customHeight="1" x14ac:dyDescent="0.25">
      <c r="A130" s="90"/>
      <c r="B130" s="91" t="s">
        <v>177</v>
      </c>
      <c r="C130" s="92"/>
      <c r="D130" s="92">
        <v>24</v>
      </c>
      <c r="E130" s="93">
        <f>MIN(E6:E128)</f>
        <v>17</v>
      </c>
      <c r="F130" s="93">
        <v>47</v>
      </c>
      <c r="G130" s="93">
        <v>7</v>
      </c>
      <c r="H130" s="93">
        <f t="shared" ref="H130:AJ130" si="17">MIN(H6:H128)</f>
        <v>12</v>
      </c>
      <c r="I130" s="93">
        <v>19</v>
      </c>
      <c r="J130" s="93">
        <f t="shared" si="17"/>
        <v>17</v>
      </c>
      <c r="K130" s="93">
        <f t="shared" si="17"/>
        <v>18</v>
      </c>
      <c r="L130" s="93">
        <f t="shared" si="17"/>
        <v>37</v>
      </c>
      <c r="M130" s="93">
        <v>21</v>
      </c>
      <c r="N130" s="93">
        <f t="shared" si="17"/>
        <v>17</v>
      </c>
      <c r="O130" s="93">
        <v>42</v>
      </c>
      <c r="P130" s="93">
        <f t="shared" si="17"/>
        <v>12</v>
      </c>
      <c r="Q130" s="93">
        <f t="shared" si="17"/>
        <v>18</v>
      </c>
      <c r="R130" s="93">
        <f t="shared" si="17"/>
        <v>31</v>
      </c>
      <c r="S130" s="93">
        <v>13</v>
      </c>
      <c r="T130" s="93">
        <f t="shared" si="17"/>
        <v>13</v>
      </c>
      <c r="U130" s="93">
        <v>26</v>
      </c>
      <c r="V130" s="93">
        <f t="shared" si="17"/>
        <v>18</v>
      </c>
      <c r="W130" s="93">
        <f t="shared" si="17"/>
        <v>19</v>
      </c>
      <c r="X130" s="93">
        <f t="shared" si="17"/>
        <v>38</v>
      </c>
      <c r="Y130" s="93">
        <v>11</v>
      </c>
      <c r="Z130" s="93">
        <f t="shared" si="17"/>
        <v>9</v>
      </c>
      <c r="AA130" s="93">
        <v>22</v>
      </c>
      <c r="AB130" s="93">
        <f t="shared" si="17"/>
        <v>11</v>
      </c>
      <c r="AC130" s="93">
        <f t="shared" si="17"/>
        <v>14</v>
      </c>
      <c r="AD130" s="93">
        <f t="shared" si="17"/>
        <v>30</v>
      </c>
      <c r="AE130" s="93">
        <f t="shared" si="17"/>
        <v>58</v>
      </c>
      <c r="AF130" s="93">
        <f t="shared" si="17"/>
        <v>60</v>
      </c>
      <c r="AG130" s="93">
        <f t="shared" si="17"/>
        <v>121</v>
      </c>
      <c r="AH130" s="93">
        <f t="shared" si="17"/>
        <v>16</v>
      </c>
      <c r="AI130" s="93">
        <f t="shared" si="17"/>
        <v>17</v>
      </c>
      <c r="AJ130" s="93">
        <f t="shared" si="17"/>
        <v>33</v>
      </c>
      <c r="AK130" s="94"/>
      <c r="AL130" s="94"/>
      <c r="AM130" s="94"/>
      <c r="AN130" s="95"/>
      <c r="AO130" s="96"/>
      <c r="AP130" s="97"/>
      <c r="AQ130" s="94"/>
      <c r="AR130" s="95"/>
    </row>
    <row r="131" spans="1:44" ht="27" customHeight="1" x14ac:dyDescent="0.25">
      <c r="A131" s="90"/>
      <c r="B131" s="91" t="s">
        <v>178</v>
      </c>
      <c r="C131" s="92"/>
      <c r="D131" s="93">
        <f t="shared" ref="D131:AJ131" si="18">MAX(D6:D128)</f>
        <v>66</v>
      </c>
      <c r="E131" s="93">
        <f t="shared" si="18"/>
        <v>30</v>
      </c>
      <c r="F131" s="93">
        <f t="shared" si="18"/>
        <v>96</v>
      </c>
      <c r="G131" s="93">
        <f t="shared" si="18"/>
        <v>69</v>
      </c>
      <c r="H131" s="93">
        <f t="shared" si="18"/>
        <v>58</v>
      </c>
      <c r="I131" s="93">
        <f t="shared" si="18"/>
        <v>115</v>
      </c>
      <c r="J131" s="93">
        <f t="shared" si="18"/>
        <v>24</v>
      </c>
      <c r="K131" s="93">
        <f t="shared" si="18"/>
        <v>24</v>
      </c>
      <c r="L131" s="93">
        <f t="shared" si="18"/>
        <v>48</v>
      </c>
      <c r="M131" s="93">
        <f t="shared" si="18"/>
        <v>67</v>
      </c>
      <c r="N131" s="93">
        <f t="shared" si="18"/>
        <v>30</v>
      </c>
      <c r="O131" s="93">
        <f t="shared" si="18"/>
        <v>96</v>
      </c>
      <c r="P131" s="93">
        <f t="shared" si="18"/>
        <v>24</v>
      </c>
      <c r="Q131" s="93">
        <f t="shared" si="18"/>
        <v>24</v>
      </c>
      <c r="R131" s="93">
        <f t="shared" si="18"/>
        <v>48</v>
      </c>
      <c r="S131" s="93">
        <f t="shared" si="18"/>
        <v>67</v>
      </c>
      <c r="T131" s="93">
        <f t="shared" si="18"/>
        <v>30</v>
      </c>
      <c r="U131" s="93">
        <f t="shared" si="18"/>
        <v>97</v>
      </c>
      <c r="V131" s="93">
        <f t="shared" si="18"/>
        <v>24</v>
      </c>
      <c r="W131" s="93">
        <f t="shared" si="18"/>
        <v>24</v>
      </c>
      <c r="X131" s="93">
        <f t="shared" si="18"/>
        <v>48</v>
      </c>
      <c r="Y131" s="93">
        <f t="shared" si="18"/>
        <v>69</v>
      </c>
      <c r="Z131" s="93">
        <f t="shared" si="18"/>
        <v>58</v>
      </c>
      <c r="AA131" s="93">
        <f t="shared" si="18"/>
        <v>110</v>
      </c>
      <c r="AB131" s="93">
        <f t="shared" si="18"/>
        <v>29</v>
      </c>
      <c r="AC131" s="93">
        <f t="shared" si="18"/>
        <v>24</v>
      </c>
      <c r="AD131" s="93">
        <f t="shared" si="18"/>
        <v>52</v>
      </c>
      <c r="AE131" s="93">
        <f t="shared" si="18"/>
        <v>74</v>
      </c>
      <c r="AF131" s="93">
        <f t="shared" si="18"/>
        <v>74</v>
      </c>
      <c r="AG131" s="93">
        <f t="shared" si="18"/>
        <v>150</v>
      </c>
      <c r="AH131" s="93">
        <f t="shared" si="18"/>
        <v>24</v>
      </c>
      <c r="AI131" s="93">
        <f t="shared" si="18"/>
        <v>24</v>
      </c>
      <c r="AJ131" s="93">
        <f t="shared" si="18"/>
        <v>48</v>
      </c>
      <c r="AK131" s="94"/>
      <c r="AL131" s="94"/>
      <c r="AM131" s="94"/>
      <c r="AN131" s="95"/>
      <c r="AO131" s="55"/>
      <c r="AP131" s="56"/>
      <c r="AQ131" s="94"/>
      <c r="AR131" s="95"/>
    </row>
    <row r="132" spans="1:44" ht="27" customHeight="1" x14ac:dyDescent="0.25">
      <c r="A132" s="90"/>
      <c r="B132" s="98" t="s">
        <v>179</v>
      </c>
      <c r="C132" s="92"/>
      <c r="D132" s="93">
        <f>COUNTIF(D6:D128, "&lt;&gt;*AB*")</f>
        <v>123</v>
      </c>
      <c r="E132" s="93">
        <f t="shared" ref="E132:AJ132" si="19">COUNTIF(E6:E128, "&lt;&gt;*AB*")</f>
        <v>123</v>
      </c>
      <c r="F132" s="93">
        <f t="shared" si="19"/>
        <v>123</v>
      </c>
      <c r="G132" s="93">
        <f t="shared" si="19"/>
        <v>123</v>
      </c>
      <c r="H132" s="93">
        <f t="shared" si="19"/>
        <v>123</v>
      </c>
      <c r="I132" s="93">
        <f t="shared" si="19"/>
        <v>123</v>
      </c>
      <c r="J132" s="93">
        <f t="shared" si="19"/>
        <v>123</v>
      </c>
      <c r="K132" s="93">
        <f t="shared" si="19"/>
        <v>123</v>
      </c>
      <c r="L132" s="93">
        <f t="shared" si="19"/>
        <v>123</v>
      </c>
      <c r="M132" s="93">
        <f t="shared" si="19"/>
        <v>123</v>
      </c>
      <c r="N132" s="93">
        <f t="shared" si="19"/>
        <v>123</v>
      </c>
      <c r="O132" s="93">
        <f t="shared" si="19"/>
        <v>123</v>
      </c>
      <c r="P132" s="93">
        <f t="shared" si="19"/>
        <v>123</v>
      </c>
      <c r="Q132" s="93">
        <f t="shared" si="19"/>
        <v>123</v>
      </c>
      <c r="R132" s="93">
        <f t="shared" si="19"/>
        <v>123</v>
      </c>
      <c r="S132" s="93">
        <f t="shared" si="19"/>
        <v>123</v>
      </c>
      <c r="T132" s="93">
        <f t="shared" si="19"/>
        <v>123</v>
      </c>
      <c r="U132" s="93">
        <f t="shared" si="19"/>
        <v>123</v>
      </c>
      <c r="V132" s="93">
        <f t="shared" si="19"/>
        <v>123</v>
      </c>
      <c r="W132" s="93">
        <f t="shared" si="19"/>
        <v>123</v>
      </c>
      <c r="X132" s="93">
        <f t="shared" si="19"/>
        <v>123</v>
      </c>
      <c r="Y132" s="93">
        <f t="shared" si="19"/>
        <v>123</v>
      </c>
      <c r="Z132" s="93">
        <f t="shared" si="19"/>
        <v>123</v>
      </c>
      <c r="AA132" s="93">
        <f t="shared" si="19"/>
        <v>123</v>
      </c>
      <c r="AB132" s="93">
        <f t="shared" si="19"/>
        <v>123</v>
      </c>
      <c r="AC132" s="93">
        <f t="shared" si="19"/>
        <v>123</v>
      </c>
      <c r="AD132" s="93">
        <f t="shared" si="19"/>
        <v>123</v>
      </c>
      <c r="AE132" s="93">
        <f t="shared" si="19"/>
        <v>123</v>
      </c>
      <c r="AF132" s="93">
        <f t="shared" si="19"/>
        <v>123</v>
      </c>
      <c r="AG132" s="93">
        <f t="shared" si="19"/>
        <v>123</v>
      </c>
      <c r="AH132" s="93">
        <f t="shared" si="19"/>
        <v>123</v>
      </c>
      <c r="AI132" s="93">
        <f t="shared" si="19"/>
        <v>123</v>
      </c>
      <c r="AJ132" s="93">
        <f t="shared" si="19"/>
        <v>123</v>
      </c>
      <c r="AK132" s="94"/>
      <c r="AL132" s="94"/>
      <c r="AM132" s="94"/>
      <c r="AN132" s="95"/>
      <c r="AO132" s="94"/>
      <c r="AP132" s="94"/>
      <c r="AQ132" s="94"/>
      <c r="AR132" s="95"/>
    </row>
    <row r="133" spans="1:44" ht="27" customHeight="1" x14ac:dyDescent="0.25">
      <c r="A133" s="90"/>
      <c r="B133" s="98" t="s">
        <v>180</v>
      </c>
      <c r="C133" s="92"/>
      <c r="D133" s="92">
        <f t="shared" ref="D133:G133" si="20">COUNTIF(D6:D128,"&gt;27")+COUNTIF(D6:D128,"*@*")</f>
        <v>122</v>
      </c>
      <c r="E133" s="92">
        <f>COUNTIF(E6:E128,"&gt;11")+COUNTIF(E6:E128,"*@*")</f>
        <v>123</v>
      </c>
      <c r="F133" s="92">
        <f>COUNTIF(F6:F128,"&gt;39")+COUNTIF(F6:F128,"*@*")</f>
        <v>122</v>
      </c>
      <c r="G133" s="92">
        <f t="shared" si="20"/>
        <v>120</v>
      </c>
      <c r="H133" s="92">
        <f>COUNTIF(H6:H128,"&gt;11")+COUNTIF(H6:H128,"*@*")</f>
        <v>123</v>
      </c>
      <c r="I133" s="92">
        <f>COUNTIF(I6:I128,"&gt;39")+COUNTIF(I6:I128,"*@*")</f>
        <v>120</v>
      </c>
      <c r="J133" s="92">
        <f t="shared" ref="J133:K133" si="21">COUNTIF(J6:J128,"&gt;9")+COUNTIF(J6:J128,"*@*")</f>
        <v>123</v>
      </c>
      <c r="K133" s="92">
        <f t="shared" si="21"/>
        <v>123</v>
      </c>
      <c r="L133" s="92">
        <f>COUNTIF(L6:L128,"&gt;19")+COUNTIF(L6:L128,"*@*")</f>
        <v>123</v>
      </c>
      <c r="M133" s="92">
        <f t="shared" ref="M133" si="22">COUNTIF(M6:M128,"&gt;27")+COUNTIF(M6:M128,"*@*")</f>
        <v>122</v>
      </c>
      <c r="N133" s="92">
        <f>COUNTIF(N6:N128,"&gt;11")+COUNTIF(N6:N128,"*@*")</f>
        <v>123</v>
      </c>
      <c r="O133" s="92">
        <f>COUNTIF(O6:O128,"&gt;39")+COUNTIF(O6:O128,"*@*")</f>
        <v>122</v>
      </c>
      <c r="P133" s="92">
        <f t="shared" ref="P133:Q133" si="23">COUNTIF(P6:P128,"&gt;9")+COUNTIF(P6:P128,"*@*")</f>
        <v>123</v>
      </c>
      <c r="Q133" s="92">
        <f t="shared" si="23"/>
        <v>123</v>
      </c>
      <c r="R133" s="92">
        <f>COUNTIF(R6:R128,"&gt;19")+COUNTIF(R6:R128,"*@*")</f>
        <v>123</v>
      </c>
      <c r="S133" s="92">
        <f t="shared" ref="S133" si="24">COUNTIF(S6:S128,"&gt;27")+COUNTIF(S6:S128,"*@*")</f>
        <v>121</v>
      </c>
      <c r="T133" s="92">
        <f>COUNTIF(T6:T128,"&gt;11")+COUNTIF(T6:T128,"*@*")</f>
        <v>123</v>
      </c>
      <c r="U133" s="92">
        <f>COUNTIF(U6:U128,"&gt;39")+COUNTIF(U6:U128,"*@*")</f>
        <v>121</v>
      </c>
      <c r="V133" s="92">
        <f t="shared" ref="V133:W133" si="25">COUNTIF(V6:V128,"&gt;9")+COUNTIF(V6:V128,"*@*")</f>
        <v>123</v>
      </c>
      <c r="W133" s="92">
        <f t="shared" si="25"/>
        <v>123</v>
      </c>
      <c r="X133" s="92">
        <f>COUNTIF(X6:X128,"&gt;19")+COUNTIF(X6:X128,"*@*")</f>
        <v>123</v>
      </c>
      <c r="Y133" s="92">
        <f t="shared" ref="Y133:AA133" si="26">COUNTIF(Y6:Y128,"&gt;27")+COUNTIF(Y6:Y128,"*@*")</f>
        <v>121</v>
      </c>
      <c r="Z133" s="92">
        <f t="shared" si="26"/>
        <v>52</v>
      </c>
      <c r="AA133" s="92">
        <f t="shared" si="26"/>
        <v>121</v>
      </c>
      <c r="AB133" s="92">
        <f t="shared" ref="AB133:AC133" si="27">COUNTIF(AB6:AB128,"&gt;9")+COUNTIF(AB6:AB128,"*@*")</f>
        <v>123</v>
      </c>
      <c r="AC133" s="92">
        <f t="shared" si="27"/>
        <v>123</v>
      </c>
      <c r="AD133" s="92">
        <f>COUNTIF(AD6:AD128,"&gt;27")+COUNTIF(AD6:AD128,"*@*")</f>
        <v>123</v>
      </c>
      <c r="AE133" s="92">
        <f t="shared" ref="AE133:AF133" si="28">COUNTIF(AE6:AE128,"&gt;29")+COUNTIF(AE6:AE128,"*@*")</f>
        <v>123</v>
      </c>
      <c r="AF133" s="92">
        <f t="shared" si="28"/>
        <v>123</v>
      </c>
      <c r="AG133" s="92">
        <f>COUNTIF(AG6:AG128,"&gt;27")+COUNTIF(AG6:AG128,"*@*")</f>
        <v>123</v>
      </c>
      <c r="AH133" s="92">
        <f t="shared" ref="AH133:AI133" si="29">COUNTIF(AH6:AH128,"&gt;9")+COUNTIF(AH6:AH128,"*@*")</f>
        <v>123</v>
      </c>
      <c r="AI133" s="92">
        <f t="shared" si="29"/>
        <v>123</v>
      </c>
      <c r="AJ133" s="92">
        <f>COUNTIF(AJ6:AJ128,"&gt;27")+COUNTIF(AJ6:AJ128,"*@*")</f>
        <v>123</v>
      </c>
      <c r="AK133" s="94"/>
      <c r="AL133" s="94"/>
      <c r="AM133" s="94"/>
      <c r="AN133" s="95"/>
      <c r="AO133" s="94"/>
      <c r="AP133" s="94"/>
      <c r="AQ133" s="94"/>
      <c r="AR133" s="95"/>
    </row>
    <row r="134" spans="1:44" ht="27" customHeight="1" x14ac:dyDescent="0.25">
      <c r="A134" s="90"/>
      <c r="B134" s="98" t="s">
        <v>181</v>
      </c>
      <c r="C134" s="92"/>
      <c r="D134" s="99">
        <f t="shared" ref="D134:AJ134" si="30">(D133/D132)*100</f>
        <v>99.1869918699187</v>
      </c>
      <c r="E134" s="99">
        <f t="shared" si="30"/>
        <v>100</v>
      </c>
      <c r="F134" s="99">
        <f t="shared" si="30"/>
        <v>99.1869918699187</v>
      </c>
      <c r="G134" s="99">
        <f t="shared" si="30"/>
        <v>97.560975609756099</v>
      </c>
      <c r="H134" s="99">
        <f t="shared" si="30"/>
        <v>100</v>
      </c>
      <c r="I134" s="99">
        <f t="shared" si="30"/>
        <v>97.560975609756099</v>
      </c>
      <c r="J134" s="99">
        <f t="shared" si="30"/>
        <v>100</v>
      </c>
      <c r="K134" s="99">
        <f t="shared" si="30"/>
        <v>100</v>
      </c>
      <c r="L134" s="99">
        <f t="shared" si="30"/>
        <v>100</v>
      </c>
      <c r="M134" s="99">
        <f t="shared" si="30"/>
        <v>99.1869918699187</v>
      </c>
      <c r="N134" s="99">
        <f t="shared" si="30"/>
        <v>100</v>
      </c>
      <c r="O134" s="99">
        <f t="shared" si="30"/>
        <v>99.1869918699187</v>
      </c>
      <c r="P134" s="99">
        <f t="shared" si="30"/>
        <v>100</v>
      </c>
      <c r="Q134" s="99">
        <f t="shared" si="30"/>
        <v>100</v>
      </c>
      <c r="R134" s="99">
        <f t="shared" si="30"/>
        <v>100</v>
      </c>
      <c r="S134" s="99">
        <f t="shared" si="30"/>
        <v>98.373983739837399</v>
      </c>
      <c r="T134" s="99">
        <f t="shared" si="30"/>
        <v>100</v>
      </c>
      <c r="U134" s="99">
        <f t="shared" si="30"/>
        <v>98.373983739837399</v>
      </c>
      <c r="V134" s="99">
        <f t="shared" si="30"/>
        <v>100</v>
      </c>
      <c r="W134" s="99">
        <f t="shared" si="30"/>
        <v>100</v>
      </c>
      <c r="X134" s="99">
        <f t="shared" si="30"/>
        <v>100</v>
      </c>
      <c r="Y134" s="99">
        <f t="shared" si="30"/>
        <v>98.373983739837399</v>
      </c>
      <c r="Z134" s="99">
        <f t="shared" si="30"/>
        <v>42.276422764227647</v>
      </c>
      <c r="AA134" s="99">
        <f t="shared" si="30"/>
        <v>98.373983739837399</v>
      </c>
      <c r="AB134" s="99">
        <f t="shared" si="30"/>
        <v>100</v>
      </c>
      <c r="AC134" s="99">
        <f t="shared" si="30"/>
        <v>100</v>
      </c>
      <c r="AD134" s="99">
        <f t="shared" si="30"/>
        <v>100</v>
      </c>
      <c r="AE134" s="99">
        <f t="shared" si="30"/>
        <v>100</v>
      </c>
      <c r="AF134" s="99">
        <f t="shared" si="30"/>
        <v>100</v>
      </c>
      <c r="AG134" s="99">
        <f t="shared" si="30"/>
        <v>100</v>
      </c>
      <c r="AH134" s="99">
        <f t="shared" si="30"/>
        <v>100</v>
      </c>
      <c r="AI134" s="99">
        <f t="shared" si="30"/>
        <v>100</v>
      </c>
      <c r="AJ134" s="99">
        <f t="shared" si="30"/>
        <v>100</v>
      </c>
      <c r="AK134" s="94"/>
      <c r="AL134" s="94"/>
      <c r="AM134" s="94"/>
      <c r="AN134" s="95"/>
      <c r="AO134" s="94"/>
      <c r="AP134" s="94"/>
      <c r="AQ134" s="94"/>
      <c r="AR134" s="95"/>
    </row>
    <row r="135" spans="1:44" ht="27" customHeight="1" x14ac:dyDescent="0.25">
      <c r="A135" s="90"/>
      <c r="B135" s="98" t="s">
        <v>182</v>
      </c>
      <c r="C135" s="92"/>
      <c r="D135" s="92">
        <f>COUNTIF(D6:D128,"&gt;=41")</f>
        <v>96</v>
      </c>
      <c r="E135" s="92">
        <f>COUNTIF(E6:E128,"&gt;=17")</f>
        <v>123</v>
      </c>
      <c r="F135" s="92">
        <f>COUNTIF(F6:F128,"&gt;=60")</f>
        <v>114</v>
      </c>
      <c r="G135" s="92">
        <f>COUNTIF(G6:G128,"&gt;=41")</f>
        <v>101</v>
      </c>
      <c r="H135" s="92">
        <f>COUNTIF(H6:H128,"&gt;=17")</f>
        <v>117</v>
      </c>
      <c r="I135" s="92">
        <f>COUNTIF(I6:I128,"&gt;=60")</f>
        <v>107</v>
      </c>
      <c r="J135" s="92">
        <f t="shared" ref="J135:K135" si="31">COUNTIF(J6:J128,"&gt;=17")</f>
        <v>123</v>
      </c>
      <c r="K135" s="92">
        <f t="shared" si="31"/>
        <v>123</v>
      </c>
      <c r="L135" s="92">
        <f>COUNTIF(L6:L128,"&gt;=30")</f>
        <v>123</v>
      </c>
      <c r="M135" s="92">
        <f>COUNTIF(M6:M128,"&gt;=41")</f>
        <v>73</v>
      </c>
      <c r="N135" s="92">
        <f>COUNTIF(N6:N128,"&gt;=17")</f>
        <v>123</v>
      </c>
      <c r="O135" s="92">
        <f>COUNTIF(O6:O128,"&gt;=60")</f>
        <v>99</v>
      </c>
      <c r="P135" s="92">
        <f t="shared" ref="P135:Q135" si="32">COUNTIF(P6:P128,"&gt;=17")</f>
        <v>92</v>
      </c>
      <c r="Q135" s="92">
        <f t="shared" si="32"/>
        <v>123</v>
      </c>
      <c r="R135" s="92">
        <f>COUNTIF(R6:R128,"&gt;=30")</f>
        <v>123</v>
      </c>
      <c r="S135" s="92">
        <f>COUNTIF(S6:S128,"&gt;=41")</f>
        <v>115</v>
      </c>
      <c r="T135" s="92">
        <f>COUNTIF(T6:T128,"&gt;=17")</f>
        <v>118</v>
      </c>
      <c r="U135" s="92">
        <f>COUNTIF(U6:U128,"&gt;=60")</f>
        <v>114</v>
      </c>
      <c r="V135" s="92">
        <f t="shared" ref="V135:W135" si="33">COUNTIF(V6:V128,"&gt;=17")</f>
        <v>123</v>
      </c>
      <c r="W135" s="92">
        <f t="shared" si="33"/>
        <v>123</v>
      </c>
      <c r="X135" s="92">
        <f>COUNTIF(X6:X128,"&gt;=30")</f>
        <v>123</v>
      </c>
      <c r="Y135" s="92">
        <f>COUNTIF(Y6:Y128,"&gt;=41")</f>
        <v>105</v>
      </c>
      <c r="Z135" s="92">
        <f>COUNTIF(Z6:Z128,"&gt;=17")</f>
        <v>116</v>
      </c>
      <c r="AA135" s="92">
        <f>COUNTIF(AA6:AA128,"&gt;=60")</f>
        <v>106</v>
      </c>
      <c r="AB135" s="92">
        <f t="shared" ref="AB135:AC135" si="34">COUNTIF(AB6:AB128,"&gt;=17")</f>
        <v>70</v>
      </c>
      <c r="AC135" s="92">
        <f t="shared" si="34"/>
        <v>122</v>
      </c>
      <c r="AD135" s="92">
        <f>COUNTIF(AD6:AD128,"&gt;=30")</f>
        <v>123</v>
      </c>
      <c r="AE135" s="92">
        <f t="shared" ref="AE135:AF135" si="35">COUNTIF(AE6:AE128,"&gt;=43")</f>
        <v>123</v>
      </c>
      <c r="AF135" s="92">
        <f t="shared" si="35"/>
        <v>123</v>
      </c>
      <c r="AG135" s="92">
        <f>COUNTIF(AG6:AG128,"&gt;=90")</f>
        <v>123</v>
      </c>
      <c r="AH135" s="92">
        <f t="shared" ref="AH135:AI135" si="36">COUNTIF(AH6:AH128,"&gt;=17")</f>
        <v>122</v>
      </c>
      <c r="AI135" s="92">
        <f t="shared" si="36"/>
        <v>123</v>
      </c>
      <c r="AJ135" s="92">
        <f>COUNTIF(AJ6:AJ128,"&gt;=30")</f>
        <v>123</v>
      </c>
      <c r="AK135" s="94"/>
      <c r="AL135" s="94"/>
      <c r="AM135" s="94"/>
      <c r="AN135" s="95"/>
      <c r="AO135" s="94"/>
      <c r="AP135" s="94"/>
      <c r="AQ135" s="94"/>
      <c r="AR135" s="95"/>
    </row>
    <row r="136" spans="1:44" ht="27" customHeight="1" x14ac:dyDescent="0.25">
      <c r="A136" s="90"/>
      <c r="B136" s="98" t="s">
        <v>183</v>
      </c>
      <c r="C136" s="92"/>
      <c r="D136" s="100">
        <f t="shared" ref="D136:AJ136" si="37">(D135/D132)*100</f>
        <v>78.048780487804876</v>
      </c>
      <c r="E136" s="100">
        <f t="shared" si="37"/>
        <v>100</v>
      </c>
      <c r="F136" s="100">
        <f t="shared" si="37"/>
        <v>92.682926829268297</v>
      </c>
      <c r="G136" s="100">
        <f t="shared" si="37"/>
        <v>82.113821138211378</v>
      </c>
      <c r="H136" s="100">
        <f t="shared" si="37"/>
        <v>95.121951219512198</v>
      </c>
      <c r="I136" s="100">
        <f t="shared" si="37"/>
        <v>86.99186991869918</v>
      </c>
      <c r="J136" s="100">
        <f t="shared" si="37"/>
        <v>100</v>
      </c>
      <c r="K136" s="100">
        <f t="shared" si="37"/>
        <v>100</v>
      </c>
      <c r="L136" s="100">
        <f t="shared" si="37"/>
        <v>100</v>
      </c>
      <c r="M136" s="100">
        <f t="shared" si="37"/>
        <v>59.349593495934961</v>
      </c>
      <c r="N136" s="100">
        <f t="shared" si="37"/>
        <v>100</v>
      </c>
      <c r="O136" s="100">
        <f t="shared" si="37"/>
        <v>80.487804878048792</v>
      </c>
      <c r="P136" s="100">
        <f t="shared" si="37"/>
        <v>74.796747967479675</v>
      </c>
      <c r="Q136" s="100">
        <f t="shared" si="37"/>
        <v>100</v>
      </c>
      <c r="R136" s="100">
        <f t="shared" si="37"/>
        <v>100</v>
      </c>
      <c r="S136" s="100">
        <f t="shared" si="37"/>
        <v>93.495934959349597</v>
      </c>
      <c r="T136" s="100">
        <f t="shared" si="37"/>
        <v>95.934959349593498</v>
      </c>
      <c r="U136" s="100">
        <f t="shared" si="37"/>
        <v>92.682926829268297</v>
      </c>
      <c r="V136" s="100">
        <f t="shared" si="37"/>
        <v>100</v>
      </c>
      <c r="W136" s="100">
        <f t="shared" si="37"/>
        <v>100</v>
      </c>
      <c r="X136" s="100">
        <f t="shared" si="37"/>
        <v>100</v>
      </c>
      <c r="Y136" s="100">
        <f t="shared" si="37"/>
        <v>85.365853658536579</v>
      </c>
      <c r="Z136" s="100">
        <f t="shared" si="37"/>
        <v>94.308943089430898</v>
      </c>
      <c r="AA136" s="100">
        <f t="shared" si="37"/>
        <v>86.178861788617894</v>
      </c>
      <c r="AB136" s="100">
        <f t="shared" si="37"/>
        <v>56.910569105691053</v>
      </c>
      <c r="AC136" s="100">
        <f t="shared" si="37"/>
        <v>99.1869918699187</v>
      </c>
      <c r="AD136" s="100">
        <f t="shared" si="37"/>
        <v>100</v>
      </c>
      <c r="AE136" s="100">
        <f t="shared" si="37"/>
        <v>100</v>
      </c>
      <c r="AF136" s="100">
        <f t="shared" si="37"/>
        <v>100</v>
      </c>
      <c r="AG136" s="100">
        <f t="shared" si="37"/>
        <v>100</v>
      </c>
      <c r="AH136" s="100">
        <f t="shared" si="37"/>
        <v>99.1869918699187</v>
      </c>
      <c r="AI136" s="100">
        <f t="shared" si="37"/>
        <v>100</v>
      </c>
      <c r="AJ136" s="100">
        <f t="shared" si="37"/>
        <v>100</v>
      </c>
      <c r="AK136" s="94"/>
      <c r="AL136" s="94"/>
      <c r="AM136" s="94"/>
      <c r="AN136" s="95"/>
      <c r="AO136" s="94"/>
      <c r="AP136" s="94"/>
      <c r="AQ136" s="94"/>
      <c r="AR136" s="95"/>
    </row>
    <row r="137" spans="1:44" ht="15" customHeight="1" x14ac:dyDescent="0.25">
      <c r="A137" s="82"/>
      <c r="B137" s="101"/>
      <c r="C137" s="8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O137" s="102"/>
      <c r="AP137" s="102"/>
      <c r="AQ137" s="102"/>
    </row>
    <row r="138" spans="1:44" ht="15" customHeight="1" x14ac:dyDescent="0.25">
      <c r="A138" s="82"/>
      <c r="B138" s="101"/>
      <c r="C138" s="8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O138" s="102"/>
      <c r="AP138" s="102"/>
      <c r="AQ138" s="102"/>
    </row>
    <row r="139" spans="1:44" ht="15" customHeight="1" x14ac:dyDescent="0.25">
      <c r="A139" s="82"/>
      <c r="B139" s="101"/>
      <c r="C139" s="8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O139" s="102"/>
      <c r="AP139" s="102"/>
      <c r="AQ139" s="102"/>
    </row>
    <row r="140" spans="1:44" ht="19.5" customHeight="1" x14ac:dyDescent="0.2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O140" s="102"/>
      <c r="AP140" s="102"/>
      <c r="AQ140" s="102"/>
    </row>
    <row r="141" spans="1:44" ht="19.5" customHeight="1" x14ac:dyDescent="0.25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O141" s="102"/>
      <c r="AP141" s="102"/>
      <c r="AQ141" s="102"/>
    </row>
    <row r="142" spans="1:44" ht="19.5" customHeight="1" x14ac:dyDescent="0.25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O142" s="102"/>
      <c r="AP142" s="102"/>
      <c r="AQ142" s="102"/>
    </row>
    <row r="143" spans="1:44" ht="19.5" customHeight="1" x14ac:dyDescent="0.25">
      <c r="A143" s="88"/>
      <c r="C143" s="88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O143" s="102"/>
      <c r="AP143" s="102"/>
      <c r="AQ143" s="102"/>
    </row>
    <row r="144" spans="1:44" ht="19.5" customHeight="1" x14ac:dyDescent="0.25">
      <c r="A144" s="88"/>
      <c r="B144" s="103"/>
      <c r="C144" s="88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O144" s="102"/>
      <c r="AP144" s="102"/>
      <c r="AQ144" s="102"/>
    </row>
    <row r="145" spans="1:43" ht="19.5" customHeight="1" x14ac:dyDescent="0.25">
      <c r="A145" s="88"/>
      <c r="B145" s="200" t="s">
        <v>184</v>
      </c>
      <c r="C145" s="201"/>
      <c r="D145" s="121"/>
      <c r="E145" s="104"/>
      <c r="F145" s="105"/>
      <c r="G145" s="105"/>
      <c r="H145" s="105"/>
      <c r="I145" s="202" t="s">
        <v>185</v>
      </c>
      <c r="J145" s="191"/>
      <c r="K145" s="191"/>
      <c r="L145" s="201"/>
      <c r="M145" s="12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O145" s="102"/>
      <c r="AP145" s="102"/>
      <c r="AQ145" s="102"/>
    </row>
    <row r="146" spans="1:43" ht="19.5" customHeight="1" x14ac:dyDescent="0.25">
      <c r="A146" s="88"/>
      <c r="B146" s="203" t="s">
        <v>186</v>
      </c>
      <c r="C146" s="195"/>
      <c r="D146" s="123"/>
      <c r="E146" s="106"/>
      <c r="F146" s="88"/>
      <c r="G146" s="88"/>
      <c r="H146" s="88"/>
      <c r="I146" s="204" t="s">
        <v>187</v>
      </c>
      <c r="J146" s="194"/>
      <c r="K146" s="194"/>
      <c r="L146" s="195"/>
      <c r="M146" s="124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O146" s="102"/>
      <c r="AP146" s="102"/>
      <c r="AQ146" s="102"/>
    </row>
    <row r="147" spans="1:43" ht="21.75" customHeight="1" x14ac:dyDescent="0.25">
      <c r="A147" s="82"/>
      <c r="B147" s="203" t="s">
        <v>188</v>
      </c>
      <c r="C147" s="195"/>
      <c r="D147" s="123"/>
      <c r="E147" s="106"/>
      <c r="F147" s="88"/>
      <c r="G147" s="88"/>
      <c r="H147" s="88"/>
      <c r="I147" s="204" t="s">
        <v>189</v>
      </c>
      <c r="J147" s="194"/>
      <c r="K147" s="194"/>
      <c r="L147" s="195"/>
      <c r="M147" s="124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O147" s="102"/>
      <c r="AP147" s="102"/>
      <c r="AQ147" s="102"/>
    </row>
    <row r="148" spans="1:43" ht="21.75" customHeight="1" x14ac:dyDescent="0.25">
      <c r="A148" s="82"/>
      <c r="B148" s="203" t="s">
        <v>190</v>
      </c>
      <c r="C148" s="195"/>
      <c r="D148" s="123"/>
      <c r="E148" s="106"/>
      <c r="F148" s="88"/>
      <c r="G148" s="88"/>
      <c r="H148" s="88"/>
      <c r="I148" s="204" t="s">
        <v>191</v>
      </c>
      <c r="J148" s="194"/>
      <c r="K148" s="194"/>
      <c r="L148" s="195"/>
      <c r="M148" s="125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O148" s="102"/>
      <c r="AP148" s="102"/>
      <c r="AQ148" s="102"/>
    </row>
    <row r="149" spans="1:43" ht="21.75" customHeight="1" x14ac:dyDescent="0.25">
      <c r="A149" s="82"/>
      <c r="B149" s="203" t="s">
        <v>193</v>
      </c>
      <c r="C149" s="195"/>
      <c r="D149" s="123"/>
      <c r="E149" s="106"/>
      <c r="F149" s="88"/>
      <c r="G149" s="88"/>
      <c r="H149" s="88"/>
      <c r="I149" s="204" t="s">
        <v>194</v>
      </c>
      <c r="J149" s="194"/>
      <c r="K149" s="194"/>
      <c r="L149" s="195"/>
      <c r="M149" s="124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O149" s="102"/>
      <c r="AP149" s="102"/>
      <c r="AQ149" s="102"/>
    </row>
    <row r="150" spans="1:43" ht="21.75" customHeight="1" x14ac:dyDescent="0.25">
      <c r="A150" s="82"/>
      <c r="B150" s="203" t="s">
        <v>195</v>
      </c>
      <c r="C150" s="195"/>
      <c r="D150" s="126"/>
      <c r="E150" s="106"/>
      <c r="F150" s="88"/>
      <c r="G150" s="88"/>
      <c r="H150" s="88"/>
      <c r="I150" s="204" t="s">
        <v>196</v>
      </c>
      <c r="J150" s="194"/>
      <c r="K150" s="194"/>
      <c r="L150" s="195"/>
      <c r="M150" s="124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O150" s="102"/>
      <c r="AP150" s="102"/>
      <c r="AQ150" s="102"/>
    </row>
    <row r="151" spans="1:43" ht="21.75" customHeight="1" x14ac:dyDescent="0.25">
      <c r="A151" s="82"/>
      <c r="B151" s="208" t="s">
        <v>197</v>
      </c>
      <c r="C151" s="207"/>
      <c r="D151" s="127"/>
      <c r="E151" s="107"/>
      <c r="F151" s="108"/>
      <c r="G151" s="108"/>
      <c r="H151" s="108"/>
      <c r="I151" s="205" t="s">
        <v>198</v>
      </c>
      <c r="J151" s="206"/>
      <c r="K151" s="206"/>
      <c r="L151" s="207"/>
      <c r="M151" s="109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O151" s="102"/>
      <c r="AP151" s="102"/>
      <c r="AQ151" s="102"/>
    </row>
    <row r="152" spans="1:43" ht="21.75" customHeight="1" x14ac:dyDescent="0.25">
      <c r="A152" s="82"/>
      <c r="B152" s="101"/>
      <c r="C152" s="8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O152" s="102"/>
      <c r="AP152" s="102"/>
      <c r="AQ152" s="102"/>
    </row>
    <row r="153" spans="1:43" ht="21.75" customHeight="1" x14ac:dyDescent="0.25">
      <c r="A153" s="82"/>
      <c r="B153" s="101"/>
      <c r="C153" s="8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O153" s="102"/>
      <c r="AP153" s="102"/>
      <c r="AQ153" s="102"/>
    </row>
    <row r="154" spans="1:43" ht="21.75" customHeight="1" x14ac:dyDescent="0.25">
      <c r="A154" s="82"/>
      <c r="B154" s="101"/>
      <c r="C154" s="8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O154" s="102"/>
      <c r="AP154" s="102"/>
      <c r="AQ154" s="102"/>
    </row>
    <row r="155" spans="1:43" ht="21.75" customHeight="1" x14ac:dyDescent="0.25">
      <c r="A155" s="82"/>
      <c r="B155" s="101"/>
      <c r="C155" s="8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O155" s="102"/>
      <c r="AP155" s="102"/>
      <c r="AQ155" s="102"/>
    </row>
    <row r="156" spans="1:43" ht="21.75" customHeight="1" x14ac:dyDescent="0.25">
      <c r="A156" s="82"/>
      <c r="B156" s="101"/>
      <c r="C156" s="8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O156" s="102"/>
      <c r="AP156" s="102"/>
      <c r="AQ156" s="102"/>
    </row>
    <row r="157" spans="1:43" ht="21.75" customHeight="1" x14ac:dyDescent="0.25">
      <c r="A157" s="82"/>
      <c r="B157" s="101"/>
      <c r="C157" s="8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O157" s="102"/>
      <c r="AP157" s="102"/>
      <c r="AQ157" s="102"/>
    </row>
    <row r="158" spans="1:43" ht="21.75" customHeight="1" x14ac:dyDescent="0.25">
      <c r="A158" s="82"/>
      <c r="B158" s="101"/>
      <c r="C158" s="8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O158" s="102"/>
      <c r="AP158" s="102"/>
      <c r="AQ158" s="102"/>
    </row>
    <row r="159" spans="1:43" ht="21.75" customHeight="1" x14ac:dyDescent="0.25">
      <c r="A159" s="82"/>
      <c r="B159" s="101"/>
      <c r="C159" s="8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O159" s="102"/>
      <c r="AP159" s="102"/>
      <c r="AQ159" s="102"/>
    </row>
    <row r="160" spans="1:43" ht="21.75" customHeight="1" x14ac:dyDescent="0.25">
      <c r="A160" s="82"/>
      <c r="B160" s="101"/>
      <c r="C160" s="8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O160" s="102"/>
      <c r="AP160" s="102"/>
      <c r="AQ160" s="102"/>
    </row>
    <row r="161" spans="1:43" ht="21.75" customHeight="1" x14ac:dyDescent="0.25">
      <c r="A161" s="82"/>
      <c r="B161" s="101"/>
      <c r="C161" s="8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O161" s="102"/>
      <c r="AP161" s="102"/>
      <c r="AQ161" s="102"/>
    </row>
    <row r="162" spans="1:43" ht="21.75" customHeight="1" x14ac:dyDescent="0.25">
      <c r="A162" s="82"/>
      <c r="B162" s="101"/>
      <c r="C162" s="8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O162" s="102"/>
      <c r="AP162" s="102"/>
      <c r="AQ162" s="102"/>
    </row>
    <row r="163" spans="1:43" ht="21.75" customHeight="1" x14ac:dyDescent="0.25">
      <c r="A163" s="82"/>
      <c r="B163" s="101"/>
      <c r="C163" s="8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O163" s="102"/>
      <c r="AP163" s="102"/>
      <c r="AQ163" s="102"/>
    </row>
    <row r="164" spans="1:43" ht="21.75" customHeight="1" x14ac:dyDescent="0.25">
      <c r="A164" s="82"/>
      <c r="B164" s="101"/>
      <c r="C164" s="8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O164" s="102"/>
      <c r="AP164" s="102"/>
      <c r="AQ164" s="102"/>
    </row>
    <row r="165" spans="1:43" ht="21.75" customHeight="1" x14ac:dyDescent="0.25">
      <c r="A165" s="82"/>
      <c r="B165" s="101"/>
      <c r="C165" s="8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O165" s="102"/>
      <c r="AP165" s="102"/>
      <c r="AQ165" s="102"/>
    </row>
    <row r="166" spans="1:43" ht="21.75" customHeight="1" x14ac:dyDescent="0.25">
      <c r="A166" s="82"/>
      <c r="B166" s="101"/>
      <c r="C166" s="8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O166" s="102"/>
      <c r="AP166" s="102"/>
      <c r="AQ166" s="102"/>
    </row>
    <row r="167" spans="1:43" ht="21.75" customHeight="1" x14ac:dyDescent="0.25">
      <c r="A167" s="82"/>
      <c r="B167" s="101"/>
      <c r="C167" s="8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O167" s="102"/>
      <c r="AP167" s="102"/>
      <c r="AQ167" s="102"/>
    </row>
    <row r="168" spans="1:43" ht="21.75" customHeight="1" x14ac:dyDescent="0.25">
      <c r="A168" s="82"/>
      <c r="B168" s="101"/>
      <c r="C168" s="8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O168" s="102"/>
      <c r="AP168" s="102"/>
      <c r="AQ168" s="102"/>
    </row>
    <row r="169" spans="1:43" ht="21.75" customHeight="1" x14ac:dyDescent="0.25">
      <c r="A169" s="82"/>
      <c r="B169" s="101"/>
      <c r="C169" s="8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O169" s="102"/>
      <c r="AP169" s="102"/>
      <c r="AQ169" s="102"/>
    </row>
    <row r="170" spans="1:43" ht="21.75" customHeight="1" x14ac:dyDescent="0.25">
      <c r="A170" s="82"/>
      <c r="B170" s="101"/>
      <c r="C170" s="8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O170" s="102"/>
      <c r="AP170" s="102"/>
      <c r="AQ170" s="102"/>
    </row>
    <row r="171" spans="1:43" ht="21.75" customHeight="1" x14ac:dyDescent="0.25">
      <c r="A171" s="82"/>
      <c r="B171" s="101"/>
      <c r="C171" s="8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O171" s="102"/>
      <c r="AP171" s="102"/>
      <c r="AQ171" s="102"/>
    </row>
    <row r="172" spans="1:43" ht="21.75" customHeight="1" x14ac:dyDescent="0.25">
      <c r="A172" s="82"/>
      <c r="B172" s="101"/>
      <c r="C172" s="8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O172" s="102"/>
      <c r="AP172" s="102"/>
      <c r="AQ172" s="102"/>
    </row>
    <row r="173" spans="1:43" ht="21.75" customHeight="1" x14ac:dyDescent="0.25">
      <c r="A173" s="82"/>
      <c r="B173" s="101"/>
      <c r="C173" s="8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O173" s="102"/>
      <c r="AP173" s="102"/>
      <c r="AQ173" s="102"/>
    </row>
    <row r="174" spans="1:43" ht="21.75" customHeight="1" x14ac:dyDescent="0.25">
      <c r="A174" s="82"/>
      <c r="B174" s="101"/>
      <c r="C174" s="8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O174" s="102"/>
      <c r="AP174" s="102"/>
      <c r="AQ174" s="102"/>
    </row>
    <row r="175" spans="1:43" ht="21.75" customHeight="1" x14ac:dyDescent="0.25">
      <c r="A175" s="82"/>
      <c r="B175" s="101"/>
      <c r="C175" s="8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O175" s="102"/>
      <c r="AP175" s="102"/>
      <c r="AQ175" s="102"/>
    </row>
    <row r="176" spans="1:43" ht="21.75" customHeight="1" x14ac:dyDescent="0.25">
      <c r="A176" s="82"/>
      <c r="B176" s="101"/>
      <c r="C176" s="8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O176" s="102"/>
      <c r="AP176" s="102"/>
      <c r="AQ176" s="102"/>
    </row>
    <row r="177" spans="1:43" ht="21.75" customHeight="1" x14ac:dyDescent="0.25">
      <c r="A177" s="82"/>
      <c r="B177" s="101"/>
      <c r="C177" s="8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O177" s="102"/>
      <c r="AP177" s="102"/>
      <c r="AQ177" s="102"/>
    </row>
    <row r="178" spans="1:43" ht="21.75" customHeight="1" x14ac:dyDescent="0.25">
      <c r="A178" s="82"/>
      <c r="B178" s="101"/>
      <c r="C178" s="8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O178" s="102"/>
      <c r="AP178" s="102"/>
      <c r="AQ178" s="102"/>
    </row>
    <row r="179" spans="1:43" ht="21.75" customHeight="1" x14ac:dyDescent="0.25">
      <c r="A179" s="82"/>
      <c r="B179" s="101"/>
      <c r="C179" s="8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O179" s="102"/>
      <c r="AP179" s="102"/>
      <c r="AQ179" s="102"/>
    </row>
    <row r="180" spans="1:43" ht="21.75" customHeight="1" x14ac:dyDescent="0.25">
      <c r="A180" s="82"/>
      <c r="B180" s="101"/>
      <c r="C180" s="8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O180" s="102"/>
      <c r="AP180" s="102"/>
      <c r="AQ180" s="102"/>
    </row>
    <row r="181" spans="1:43" ht="21.75" customHeight="1" x14ac:dyDescent="0.25">
      <c r="A181" s="82"/>
      <c r="B181" s="101"/>
      <c r="C181" s="8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O181" s="102"/>
      <c r="AP181" s="102"/>
      <c r="AQ181" s="102"/>
    </row>
    <row r="182" spans="1:43" ht="21.75" customHeight="1" x14ac:dyDescent="0.25">
      <c r="A182" s="82"/>
      <c r="B182" s="101"/>
      <c r="C182" s="8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O182" s="102"/>
      <c r="AP182" s="102"/>
      <c r="AQ182" s="102"/>
    </row>
    <row r="183" spans="1:43" ht="21.75" customHeight="1" x14ac:dyDescent="0.25">
      <c r="A183" s="82"/>
      <c r="B183" s="101"/>
      <c r="C183" s="8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O183" s="102"/>
      <c r="AP183" s="102"/>
      <c r="AQ183" s="102"/>
    </row>
    <row r="184" spans="1:43" ht="21.75" customHeight="1" x14ac:dyDescent="0.25">
      <c r="A184" s="82"/>
      <c r="B184" s="101"/>
      <c r="C184" s="8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O184" s="102"/>
      <c r="AP184" s="102"/>
      <c r="AQ184" s="102"/>
    </row>
    <row r="185" spans="1:43" ht="21.75" customHeight="1" x14ac:dyDescent="0.25">
      <c r="A185" s="82"/>
      <c r="B185" s="101"/>
      <c r="C185" s="8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O185" s="102"/>
      <c r="AP185" s="102"/>
      <c r="AQ185" s="102"/>
    </row>
    <row r="186" spans="1:43" ht="21.75" customHeight="1" x14ac:dyDescent="0.25">
      <c r="A186" s="82"/>
      <c r="B186" s="101"/>
      <c r="C186" s="8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O186" s="102"/>
      <c r="AP186" s="102"/>
      <c r="AQ186" s="102"/>
    </row>
    <row r="187" spans="1:43" ht="21.75" customHeight="1" x14ac:dyDescent="0.25">
      <c r="A187" s="82"/>
      <c r="B187" s="101"/>
      <c r="C187" s="8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O187" s="102"/>
      <c r="AP187" s="102"/>
      <c r="AQ187" s="102"/>
    </row>
    <row r="188" spans="1:43" ht="21.75" customHeight="1" x14ac:dyDescent="0.25">
      <c r="A188" s="82"/>
      <c r="B188" s="101"/>
      <c r="C188" s="8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O188" s="102"/>
      <c r="AP188" s="102"/>
      <c r="AQ188" s="102"/>
    </row>
    <row r="189" spans="1:43" ht="21.75" customHeight="1" x14ac:dyDescent="0.25">
      <c r="A189" s="82"/>
      <c r="B189" s="101"/>
      <c r="C189" s="8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O189" s="102"/>
      <c r="AP189" s="102"/>
      <c r="AQ189" s="102"/>
    </row>
    <row r="190" spans="1:43" ht="21.75" customHeight="1" x14ac:dyDescent="0.25">
      <c r="A190" s="82"/>
      <c r="B190" s="101"/>
      <c r="C190" s="8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O190" s="102"/>
      <c r="AP190" s="102"/>
      <c r="AQ190" s="102"/>
    </row>
    <row r="191" spans="1:43" ht="21.75" customHeight="1" x14ac:dyDescent="0.25">
      <c r="A191" s="82"/>
      <c r="B191" s="101"/>
      <c r="C191" s="8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O191" s="102"/>
      <c r="AP191" s="102"/>
      <c r="AQ191" s="102"/>
    </row>
    <row r="192" spans="1:43" ht="21.75" customHeight="1" x14ac:dyDescent="0.25">
      <c r="A192" s="82"/>
      <c r="B192" s="101"/>
      <c r="C192" s="8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O192" s="102"/>
      <c r="AP192" s="102"/>
      <c r="AQ192" s="102"/>
    </row>
    <row r="193" spans="1:43" ht="21.75" customHeight="1" x14ac:dyDescent="0.25">
      <c r="A193" s="82"/>
      <c r="B193" s="101"/>
      <c r="C193" s="8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O193" s="102"/>
      <c r="AP193" s="102"/>
      <c r="AQ193" s="102"/>
    </row>
    <row r="194" spans="1:43" ht="21.75" customHeight="1" x14ac:dyDescent="0.25">
      <c r="A194" s="82"/>
      <c r="B194" s="101"/>
      <c r="C194" s="8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O194" s="102"/>
      <c r="AP194" s="102"/>
      <c r="AQ194" s="102"/>
    </row>
    <row r="195" spans="1:43" ht="21.75" customHeight="1" x14ac:dyDescent="0.25">
      <c r="A195" s="82"/>
      <c r="B195" s="101"/>
      <c r="C195" s="8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O195" s="102"/>
      <c r="AP195" s="102"/>
      <c r="AQ195" s="102"/>
    </row>
    <row r="196" spans="1:43" ht="21.75" customHeight="1" x14ac:dyDescent="0.25">
      <c r="A196" s="82"/>
      <c r="B196" s="101"/>
      <c r="C196" s="8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O196" s="102"/>
      <c r="AP196" s="102"/>
      <c r="AQ196" s="102"/>
    </row>
    <row r="197" spans="1:43" ht="21.75" customHeight="1" x14ac:dyDescent="0.25">
      <c r="A197" s="82"/>
      <c r="B197" s="101"/>
      <c r="C197" s="8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O197" s="102"/>
      <c r="AP197" s="102"/>
      <c r="AQ197" s="102"/>
    </row>
    <row r="198" spans="1:43" ht="21.75" customHeight="1" x14ac:dyDescent="0.25">
      <c r="A198" s="82"/>
      <c r="B198" s="101"/>
      <c r="C198" s="8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O198" s="102"/>
      <c r="AP198" s="102"/>
      <c r="AQ198" s="102"/>
    </row>
    <row r="199" spans="1:43" ht="21.75" customHeight="1" x14ac:dyDescent="0.25">
      <c r="A199" s="82"/>
      <c r="B199" s="101"/>
      <c r="C199" s="8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O199" s="102"/>
      <c r="AP199" s="102"/>
      <c r="AQ199" s="102"/>
    </row>
    <row r="200" spans="1:43" ht="21.75" customHeight="1" x14ac:dyDescent="0.25">
      <c r="A200" s="82"/>
      <c r="B200" s="101"/>
      <c r="C200" s="8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O200" s="102"/>
      <c r="AP200" s="102"/>
      <c r="AQ200" s="102"/>
    </row>
    <row r="201" spans="1:43" ht="21.75" customHeight="1" x14ac:dyDescent="0.25">
      <c r="A201" s="82"/>
      <c r="B201" s="101"/>
      <c r="C201" s="8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O201" s="102"/>
      <c r="AP201" s="102"/>
      <c r="AQ201" s="102"/>
    </row>
    <row r="202" spans="1:43" ht="21.75" customHeight="1" x14ac:dyDescent="0.25">
      <c r="A202" s="82"/>
      <c r="B202" s="101"/>
      <c r="C202" s="8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O202" s="102"/>
      <c r="AP202" s="102"/>
      <c r="AQ202" s="102"/>
    </row>
    <row r="203" spans="1:43" ht="21.75" customHeight="1" x14ac:dyDescent="0.25">
      <c r="A203" s="82"/>
      <c r="B203" s="101"/>
      <c r="C203" s="8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O203" s="102"/>
      <c r="AP203" s="102"/>
      <c r="AQ203" s="102"/>
    </row>
    <row r="204" spans="1:43" ht="21.75" customHeight="1" x14ac:dyDescent="0.25">
      <c r="A204" s="82"/>
      <c r="B204" s="101"/>
      <c r="C204" s="8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O204" s="102"/>
      <c r="AP204" s="102"/>
      <c r="AQ204" s="102"/>
    </row>
    <row r="205" spans="1:43" ht="21.75" customHeight="1" x14ac:dyDescent="0.25">
      <c r="A205" s="82"/>
      <c r="B205" s="101"/>
      <c r="C205" s="8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O205" s="102"/>
      <c r="AP205" s="102"/>
      <c r="AQ205" s="102"/>
    </row>
    <row r="206" spans="1:43" ht="21.75" customHeight="1" x14ac:dyDescent="0.25">
      <c r="A206" s="82"/>
      <c r="B206" s="101"/>
      <c r="C206" s="8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O206" s="102"/>
      <c r="AP206" s="102"/>
      <c r="AQ206" s="102"/>
    </row>
    <row r="207" spans="1:43" ht="21.75" customHeight="1" x14ac:dyDescent="0.25">
      <c r="A207" s="82"/>
      <c r="B207" s="101"/>
      <c r="C207" s="8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O207" s="102"/>
      <c r="AP207" s="102"/>
      <c r="AQ207" s="102"/>
    </row>
    <row r="208" spans="1:43" ht="21.75" customHeight="1" x14ac:dyDescent="0.25">
      <c r="A208" s="82"/>
      <c r="B208" s="101"/>
      <c r="C208" s="8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O208" s="102"/>
      <c r="AP208" s="102"/>
      <c r="AQ208" s="102"/>
    </row>
    <row r="209" spans="1:43" ht="21.75" customHeight="1" x14ac:dyDescent="0.25">
      <c r="A209" s="82"/>
      <c r="B209" s="101"/>
      <c r="C209" s="8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O209" s="102"/>
      <c r="AP209" s="102"/>
      <c r="AQ209" s="102"/>
    </row>
    <row r="210" spans="1:43" ht="21.75" customHeight="1" x14ac:dyDescent="0.25">
      <c r="A210" s="82"/>
      <c r="B210" s="101"/>
      <c r="C210" s="8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O210" s="102"/>
      <c r="AP210" s="102"/>
      <c r="AQ210" s="102"/>
    </row>
    <row r="211" spans="1:43" ht="21.75" customHeight="1" x14ac:dyDescent="0.25">
      <c r="A211" s="82"/>
      <c r="B211" s="101"/>
      <c r="C211" s="8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O211" s="102"/>
      <c r="AP211" s="102"/>
      <c r="AQ211" s="102"/>
    </row>
    <row r="212" spans="1:43" ht="21.75" customHeight="1" x14ac:dyDescent="0.25">
      <c r="A212" s="82"/>
      <c r="B212" s="101"/>
      <c r="C212" s="8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O212" s="102"/>
      <c r="AP212" s="102"/>
      <c r="AQ212" s="102"/>
    </row>
    <row r="213" spans="1:43" ht="21.75" customHeight="1" x14ac:dyDescent="0.25">
      <c r="A213" s="82"/>
      <c r="B213" s="101"/>
      <c r="C213" s="8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O213" s="102"/>
      <c r="AP213" s="102"/>
      <c r="AQ213" s="102"/>
    </row>
    <row r="214" spans="1:43" ht="21.75" customHeight="1" x14ac:dyDescent="0.25">
      <c r="A214" s="82"/>
      <c r="B214" s="101"/>
      <c r="C214" s="8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O214" s="102"/>
      <c r="AP214" s="102"/>
      <c r="AQ214" s="102"/>
    </row>
    <row r="215" spans="1:43" ht="21.75" customHeight="1" x14ac:dyDescent="0.25">
      <c r="A215" s="82"/>
      <c r="B215" s="101"/>
      <c r="C215" s="8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O215" s="102"/>
      <c r="AP215" s="102"/>
      <c r="AQ215" s="102"/>
    </row>
    <row r="216" spans="1:43" ht="21.75" customHeight="1" x14ac:dyDescent="0.25">
      <c r="A216" s="82"/>
      <c r="B216" s="101"/>
      <c r="C216" s="8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O216" s="102"/>
      <c r="AP216" s="102"/>
      <c r="AQ216" s="102"/>
    </row>
    <row r="217" spans="1:43" ht="21.75" customHeight="1" x14ac:dyDescent="0.25">
      <c r="A217" s="82"/>
      <c r="B217" s="101"/>
      <c r="C217" s="8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O217" s="102"/>
      <c r="AP217" s="102"/>
      <c r="AQ217" s="102"/>
    </row>
    <row r="218" spans="1:43" ht="21.75" customHeight="1" x14ac:dyDescent="0.25">
      <c r="A218" s="82"/>
      <c r="B218" s="101"/>
      <c r="C218" s="8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O218" s="102"/>
      <c r="AP218" s="102"/>
      <c r="AQ218" s="102"/>
    </row>
    <row r="219" spans="1:43" ht="21.75" customHeight="1" x14ac:dyDescent="0.25">
      <c r="A219" s="82"/>
      <c r="B219" s="101"/>
      <c r="C219" s="8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O219" s="102"/>
      <c r="AP219" s="102"/>
      <c r="AQ219" s="102"/>
    </row>
    <row r="220" spans="1:43" ht="21.75" customHeight="1" x14ac:dyDescent="0.25">
      <c r="A220" s="82"/>
      <c r="B220" s="101"/>
      <c r="C220" s="8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O220" s="102"/>
      <c r="AP220" s="102"/>
      <c r="AQ220" s="102"/>
    </row>
    <row r="221" spans="1:43" ht="21.75" customHeight="1" x14ac:dyDescent="0.25">
      <c r="A221" s="82"/>
      <c r="B221" s="101"/>
      <c r="C221" s="8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O221" s="102"/>
      <c r="AP221" s="102"/>
      <c r="AQ221" s="102"/>
    </row>
    <row r="222" spans="1:43" ht="21.75" customHeight="1" x14ac:dyDescent="0.25">
      <c r="A222" s="82"/>
      <c r="B222" s="101"/>
      <c r="C222" s="8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O222" s="102"/>
      <c r="AP222" s="102"/>
      <c r="AQ222" s="102"/>
    </row>
    <row r="223" spans="1:43" ht="21.75" customHeight="1" x14ac:dyDescent="0.25">
      <c r="A223" s="82"/>
      <c r="B223" s="101"/>
      <c r="C223" s="8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O223" s="102"/>
      <c r="AP223" s="102"/>
      <c r="AQ223" s="102"/>
    </row>
    <row r="224" spans="1:43" ht="21.75" customHeight="1" x14ac:dyDescent="0.25">
      <c r="A224" s="82"/>
      <c r="B224" s="101"/>
      <c r="C224" s="8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O224" s="102"/>
      <c r="AP224" s="102"/>
      <c r="AQ224" s="102"/>
    </row>
    <row r="225" spans="1:43" ht="21.75" customHeight="1" x14ac:dyDescent="0.25">
      <c r="A225" s="82"/>
      <c r="B225" s="101"/>
      <c r="C225" s="8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O225" s="102"/>
      <c r="AP225" s="102"/>
      <c r="AQ225" s="102"/>
    </row>
    <row r="226" spans="1:43" ht="21.75" customHeight="1" x14ac:dyDescent="0.25">
      <c r="A226" s="82"/>
      <c r="B226" s="101"/>
      <c r="C226" s="8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O226" s="102"/>
      <c r="AP226" s="102"/>
      <c r="AQ226" s="102"/>
    </row>
    <row r="227" spans="1:43" ht="21.75" customHeight="1" x14ac:dyDescent="0.25">
      <c r="A227" s="82"/>
      <c r="B227" s="101"/>
      <c r="C227" s="8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O227" s="102"/>
      <c r="AP227" s="102"/>
      <c r="AQ227" s="102"/>
    </row>
    <row r="228" spans="1:43" ht="21.75" customHeight="1" x14ac:dyDescent="0.25">
      <c r="A228" s="82"/>
      <c r="B228" s="101"/>
      <c r="C228" s="8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O228" s="102"/>
      <c r="AP228" s="102"/>
      <c r="AQ228" s="102"/>
    </row>
    <row r="229" spans="1:43" ht="21.75" customHeight="1" x14ac:dyDescent="0.25">
      <c r="A229" s="82"/>
      <c r="B229" s="101"/>
      <c r="C229" s="8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O229" s="102"/>
      <c r="AP229" s="102"/>
      <c r="AQ229" s="102"/>
    </row>
    <row r="230" spans="1:43" ht="21.75" customHeight="1" x14ac:dyDescent="0.25">
      <c r="A230" s="82"/>
      <c r="B230" s="101"/>
      <c r="C230" s="8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O230" s="102"/>
      <c r="AP230" s="102"/>
      <c r="AQ230" s="102"/>
    </row>
    <row r="231" spans="1:43" ht="21.75" customHeight="1" x14ac:dyDescent="0.25">
      <c r="A231" s="82"/>
      <c r="B231" s="101"/>
      <c r="C231" s="8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O231" s="102"/>
      <c r="AP231" s="102"/>
      <c r="AQ231" s="102"/>
    </row>
    <row r="232" spans="1:43" ht="21.75" customHeight="1" x14ac:dyDescent="0.25">
      <c r="A232" s="82"/>
      <c r="B232" s="101"/>
      <c r="C232" s="8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O232" s="102"/>
      <c r="AP232" s="102"/>
      <c r="AQ232" s="102"/>
    </row>
    <row r="233" spans="1:43" ht="21.75" customHeight="1" x14ac:dyDescent="0.25">
      <c r="A233" s="82"/>
      <c r="B233" s="101"/>
      <c r="C233" s="8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O233" s="102"/>
      <c r="AP233" s="102"/>
      <c r="AQ233" s="102"/>
    </row>
    <row r="234" spans="1:43" ht="21.75" customHeight="1" x14ac:dyDescent="0.25">
      <c r="A234" s="82"/>
      <c r="B234" s="101"/>
      <c r="C234" s="8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O234" s="102"/>
      <c r="AP234" s="102"/>
      <c r="AQ234" s="102"/>
    </row>
    <row r="235" spans="1:43" ht="21.75" customHeight="1" x14ac:dyDescent="0.25">
      <c r="A235" s="82"/>
      <c r="B235" s="101"/>
      <c r="C235" s="8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O235" s="102"/>
      <c r="AP235" s="102"/>
      <c r="AQ235" s="102"/>
    </row>
    <row r="236" spans="1:43" ht="21.75" customHeight="1" x14ac:dyDescent="0.25">
      <c r="A236" s="82"/>
      <c r="B236" s="101"/>
      <c r="C236" s="8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O236" s="102"/>
      <c r="AP236" s="102"/>
      <c r="AQ236" s="102"/>
    </row>
    <row r="237" spans="1:43" ht="21.75" customHeight="1" x14ac:dyDescent="0.25">
      <c r="A237" s="82"/>
      <c r="B237" s="101"/>
      <c r="C237" s="8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O237" s="102"/>
      <c r="AP237" s="102"/>
      <c r="AQ237" s="102"/>
    </row>
    <row r="238" spans="1:43" ht="21.75" customHeight="1" x14ac:dyDescent="0.25">
      <c r="A238" s="82"/>
      <c r="B238" s="101"/>
      <c r="C238" s="8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O238" s="102"/>
      <c r="AP238" s="102"/>
      <c r="AQ238" s="102"/>
    </row>
    <row r="239" spans="1:43" ht="21.75" customHeight="1" x14ac:dyDescent="0.25">
      <c r="A239" s="82"/>
      <c r="B239" s="101"/>
      <c r="C239" s="8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O239" s="102"/>
      <c r="AP239" s="102"/>
      <c r="AQ239" s="102"/>
    </row>
    <row r="240" spans="1:43" ht="21.75" customHeight="1" x14ac:dyDescent="0.25">
      <c r="A240" s="82"/>
      <c r="B240" s="101"/>
      <c r="C240" s="8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O240" s="102"/>
      <c r="AP240" s="102"/>
      <c r="AQ240" s="102"/>
    </row>
    <row r="241" spans="1:43" ht="21.75" customHeight="1" x14ac:dyDescent="0.25">
      <c r="A241" s="82"/>
      <c r="B241" s="101"/>
      <c r="C241" s="8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O241" s="102"/>
      <c r="AP241" s="102"/>
      <c r="AQ241" s="102"/>
    </row>
    <row r="242" spans="1:43" ht="21.75" customHeight="1" x14ac:dyDescent="0.25">
      <c r="A242" s="82"/>
      <c r="B242" s="101"/>
      <c r="C242" s="8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O242" s="102"/>
      <c r="AP242" s="102"/>
      <c r="AQ242" s="102"/>
    </row>
    <row r="243" spans="1:43" ht="21.75" customHeight="1" x14ac:dyDescent="0.25">
      <c r="A243" s="82"/>
      <c r="B243" s="101"/>
      <c r="C243" s="8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O243" s="102"/>
      <c r="AP243" s="102"/>
      <c r="AQ243" s="102"/>
    </row>
    <row r="244" spans="1:43" ht="21.75" customHeight="1" x14ac:dyDescent="0.25">
      <c r="A244" s="82"/>
      <c r="B244" s="101"/>
      <c r="C244" s="8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O244" s="102"/>
      <c r="AP244" s="102"/>
      <c r="AQ244" s="102"/>
    </row>
    <row r="245" spans="1:43" ht="21.75" customHeight="1" x14ac:dyDescent="0.25">
      <c r="A245" s="82"/>
      <c r="B245" s="101"/>
      <c r="C245" s="8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O245" s="102"/>
      <c r="AP245" s="102"/>
      <c r="AQ245" s="102"/>
    </row>
    <row r="246" spans="1:43" ht="21.75" customHeight="1" x14ac:dyDescent="0.25">
      <c r="A246" s="82"/>
      <c r="B246" s="101"/>
      <c r="C246" s="8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O246" s="102"/>
      <c r="AP246" s="102"/>
      <c r="AQ246" s="102"/>
    </row>
    <row r="247" spans="1:43" ht="21.75" customHeight="1" x14ac:dyDescent="0.25">
      <c r="A247" s="82"/>
      <c r="B247" s="101"/>
      <c r="C247" s="8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O247" s="102"/>
      <c r="AP247" s="102"/>
      <c r="AQ247" s="102"/>
    </row>
    <row r="248" spans="1:43" ht="21.75" customHeight="1" x14ac:dyDescent="0.25">
      <c r="A248" s="82"/>
      <c r="B248" s="101"/>
      <c r="C248" s="8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O248" s="102"/>
      <c r="AP248" s="102"/>
      <c r="AQ248" s="102"/>
    </row>
    <row r="249" spans="1:43" ht="21.75" customHeight="1" x14ac:dyDescent="0.25">
      <c r="A249" s="82"/>
      <c r="B249" s="101"/>
      <c r="C249" s="8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O249" s="102"/>
      <c r="AP249" s="102"/>
      <c r="AQ249" s="102"/>
    </row>
    <row r="250" spans="1:43" ht="21.75" customHeight="1" x14ac:dyDescent="0.25">
      <c r="A250" s="82"/>
      <c r="B250" s="101"/>
      <c r="C250" s="8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O250" s="102"/>
      <c r="AP250" s="102"/>
      <c r="AQ250" s="102"/>
    </row>
    <row r="251" spans="1:43" ht="21.75" customHeight="1" x14ac:dyDescent="0.25">
      <c r="A251" s="82"/>
      <c r="B251" s="101"/>
      <c r="C251" s="8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O251" s="102"/>
      <c r="AP251" s="102"/>
      <c r="AQ251" s="102"/>
    </row>
    <row r="252" spans="1:43" ht="21.75" customHeight="1" x14ac:dyDescent="0.25">
      <c r="A252" s="82"/>
      <c r="B252" s="101"/>
      <c r="C252" s="8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O252" s="102"/>
      <c r="AP252" s="102"/>
      <c r="AQ252" s="102"/>
    </row>
    <row r="253" spans="1:43" ht="21.75" customHeight="1" x14ac:dyDescent="0.25">
      <c r="A253" s="82"/>
      <c r="B253" s="101"/>
      <c r="C253" s="8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O253" s="102"/>
      <c r="AP253" s="102"/>
      <c r="AQ253" s="102"/>
    </row>
    <row r="254" spans="1:43" ht="21.75" customHeight="1" x14ac:dyDescent="0.25">
      <c r="A254" s="82"/>
      <c r="B254" s="101"/>
      <c r="C254" s="8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O254" s="102"/>
      <c r="AP254" s="102"/>
      <c r="AQ254" s="102"/>
    </row>
    <row r="255" spans="1:43" ht="21.75" customHeight="1" x14ac:dyDescent="0.25">
      <c r="A255" s="82"/>
      <c r="B255" s="101"/>
      <c r="C255" s="8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O255" s="102"/>
      <c r="AP255" s="102"/>
      <c r="AQ255" s="102"/>
    </row>
    <row r="256" spans="1:43" ht="21.75" customHeight="1" x14ac:dyDescent="0.25">
      <c r="A256" s="82"/>
      <c r="B256" s="101"/>
      <c r="C256" s="8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O256" s="102"/>
      <c r="AP256" s="102"/>
      <c r="AQ256" s="102"/>
    </row>
    <row r="257" spans="1:43" ht="21.75" customHeight="1" x14ac:dyDescent="0.25">
      <c r="A257" s="82"/>
      <c r="B257" s="101"/>
      <c r="C257" s="8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O257" s="102"/>
      <c r="AP257" s="102"/>
      <c r="AQ257" s="102"/>
    </row>
    <row r="258" spans="1:43" ht="21.75" customHeight="1" x14ac:dyDescent="0.25">
      <c r="A258" s="82"/>
      <c r="B258" s="101"/>
      <c r="C258" s="8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O258" s="102"/>
      <c r="AP258" s="102"/>
      <c r="AQ258" s="102"/>
    </row>
    <row r="259" spans="1:43" ht="21.75" customHeight="1" x14ac:dyDescent="0.25">
      <c r="A259" s="82"/>
      <c r="B259" s="101"/>
      <c r="C259" s="8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O259" s="102"/>
      <c r="AP259" s="102"/>
      <c r="AQ259" s="102"/>
    </row>
    <row r="260" spans="1:43" ht="21.75" customHeight="1" x14ac:dyDescent="0.25">
      <c r="A260" s="82"/>
      <c r="B260" s="101"/>
      <c r="C260" s="8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O260" s="102"/>
      <c r="AP260" s="102"/>
      <c r="AQ260" s="102"/>
    </row>
    <row r="261" spans="1:43" ht="21.75" customHeight="1" x14ac:dyDescent="0.25">
      <c r="A261" s="82"/>
      <c r="B261" s="101"/>
      <c r="C261" s="8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O261" s="102"/>
      <c r="AP261" s="102"/>
      <c r="AQ261" s="102"/>
    </row>
    <row r="262" spans="1:43" ht="21.75" customHeight="1" x14ac:dyDescent="0.25">
      <c r="A262" s="82"/>
      <c r="B262" s="101"/>
      <c r="C262" s="8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O262" s="102"/>
      <c r="AP262" s="102"/>
      <c r="AQ262" s="102"/>
    </row>
    <row r="263" spans="1:43" ht="21.75" customHeight="1" x14ac:dyDescent="0.25">
      <c r="A263" s="82"/>
      <c r="B263" s="101"/>
      <c r="C263" s="8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O263" s="102"/>
      <c r="AP263" s="102"/>
      <c r="AQ263" s="102"/>
    </row>
    <row r="264" spans="1:43" ht="21.75" customHeight="1" x14ac:dyDescent="0.25">
      <c r="A264" s="82"/>
      <c r="B264" s="101"/>
      <c r="C264" s="8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O264" s="102"/>
      <c r="AP264" s="102"/>
      <c r="AQ264" s="102"/>
    </row>
    <row r="265" spans="1:43" ht="21.75" customHeight="1" x14ac:dyDescent="0.25">
      <c r="A265" s="82"/>
      <c r="B265" s="101"/>
      <c r="C265" s="8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O265" s="102"/>
      <c r="AP265" s="102"/>
      <c r="AQ265" s="102"/>
    </row>
    <row r="266" spans="1:43" ht="21.75" customHeight="1" x14ac:dyDescent="0.25">
      <c r="A266" s="82"/>
      <c r="B266" s="101"/>
      <c r="C266" s="8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O266" s="102"/>
      <c r="AP266" s="102"/>
      <c r="AQ266" s="102"/>
    </row>
    <row r="267" spans="1:43" ht="21.75" customHeight="1" x14ac:dyDescent="0.25">
      <c r="A267" s="82"/>
      <c r="B267" s="101"/>
      <c r="C267" s="8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O267" s="102"/>
      <c r="AP267" s="102"/>
      <c r="AQ267" s="102"/>
    </row>
    <row r="268" spans="1:43" ht="21.75" customHeight="1" x14ac:dyDescent="0.25">
      <c r="A268" s="82"/>
      <c r="B268" s="101"/>
      <c r="C268" s="8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O268" s="102"/>
      <c r="AP268" s="102"/>
      <c r="AQ268" s="102"/>
    </row>
    <row r="269" spans="1:43" ht="21.75" customHeight="1" x14ac:dyDescent="0.25">
      <c r="A269" s="82"/>
      <c r="B269" s="101"/>
      <c r="C269" s="8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O269" s="102"/>
      <c r="AP269" s="102"/>
      <c r="AQ269" s="102"/>
    </row>
    <row r="270" spans="1:43" ht="21.75" customHeight="1" x14ac:dyDescent="0.25">
      <c r="A270" s="82"/>
      <c r="B270" s="101"/>
      <c r="C270" s="8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O270" s="102"/>
      <c r="AP270" s="102"/>
      <c r="AQ270" s="102"/>
    </row>
    <row r="271" spans="1:43" ht="21.75" customHeight="1" x14ac:dyDescent="0.25">
      <c r="A271" s="82"/>
      <c r="B271" s="101"/>
      <c r="C271" s="8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O271" s="102"/>
      <c r="AP271" s="102"/>
      <c r="AQ271" s="102"/>
    </row>
    <row r="272" spans="1:43" ht="21.75" customHeight="1" x14ac:dyDescent="0.25">
      <c r="A272" s="82"/>
      <c r="B272" s="101"/>
      <c r="C272" s="8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O272" s="102"/>
      <c r="AP272" s="102"/>
      <c r="AQ272" s="102"/>
    </row>
    <row r="273" spans="1:43" ht="21.75" customHeight="1" x14ac:dyDescent="0.25">
      <c r="A273" s="82"/>
      <c r="B273" s="101"/>
      <c r="C273" s="8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O273" s="102"/>
      <c r="AP273" s="102"/>
      <c r="AQ273" s="102"/>
    </row>
    <row r="274" spans="1:43" ht="21.75" customHeight="1" x14ac:dyDescent="0.25">
      <c r="A274" s="82"/>
      <c r="B274" s="101"/>
      <c r="C274" s="8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O274" s="102"/>
      <c r="AP274" s="102"/>
      <c r="AQ274" s="102"/>
    </row>
    <row r="275" spans="1:43" ht="21.75" customHeight="1" x14ac:dyDescent="0.25">
      <c r="A275" s="82"/>
      <c r="B275" s="101"/>
      <c r="C275" s="8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O275" s="102"/>
      <c r="AP275" s="102"/>
      <c r="AQ275" s="102"/>
    </row>
    <row r="276" spans="1:43" ht="21.75" customHeight="1" x14ac:dyDescent="0.25">
      <c r="A276" s="82"/>
      <c r="B276" s="101"/>
      <c r="C276" s="8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O276" s="102"/>
      <c r="AP276" s="102"/>
      <c r="AQ276" s="102"/>
    </row>
    <row r="277" spans="1:43" ht="21.75" customHeight="1" x14ac:dyDescent="0.25">
      <c r="A277" s="82"/>
      <c r="B277" s="101"/>
      <c r="C277" s="8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O277" s="102"/>
      <c r="AP277" s="102"/>
      <c r="AQ277" s="102"/>
    </row>
    <row r="278" spans="1:43" ht="21.75" customHeight="1" x14ac:dyDescent="0.25">
      <c r="A278" s="82"/>
      <c r="B278" s="101"/>
      <c r="C278" s="8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O278" s="102"/>
      <c r="AP278" s="102"/>
      <c r="AQ278" s="102"/>
    </row>
    <row r="279" spans="1:43" ht="21.75" customHeight="1" x14ac:dyDescent="0.25">
      <c r="A279" s="82"/>
      <c r="B279" s="101"/>
      <c r="C279" s="8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O279" s="102"/>
      <c r="AP279" s="102"/>
      <c r="AQ279" s="102"/>
    </row>
    <row r="280" spans="1:43" ht="21.75" customHeight="1" x14ac:dyDescent="0.25">
      <c r="A280" s="82"/>
      <c r="B280" s="101"/>
      <c r="C280" s="8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O280" s="102"/>
      <c r="AP280" s="102"/>
      <c r="AQ280" s="102"/>
    </row>
    <row r="281" spans="1:43" ht="21.75" customHeight="1" x14ac:dyDescent="0.25">
      <c r="A281" s="82"/>
      <c r="B281" s="101"/>
      <c r="C281" s="8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O281" s="102"/>
      <c r="AP281" s="102"/>
      <c r="AQ281" s="102"/>
    </row>
    <row r="282" spans="1:43" ht="21.75" customHeight="1" x14ac:dyDescent="0.25">
      <c r="A282" s="82"/>
      <c r="B282" s="101"/>
      <c r="C282" s="8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O282" s="102"/>
      <c r="AP282" s="102"/>
      <c r="AQ282" s="102"/>
    </row>
    <row r="283" spans="1:43" ht="21.75" customHeight="1" x14ac:dyDescent="0.25">
      <c r="A283" s="82"/>
      <c r="B283" s="101"/>
      <c r="C283" s="8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O283" s="102"/>
      <c r="AP283" s="102"/>
      <c r="AQ283" s="102"/>
    </row>
    <row r="284" spans="1:43" ht="21.75" customHeight="1" x14ac:dyDescent="0.25">
      <c r="A284" s="82"/>
      <c r="B284" s="101"/>
      <c r="C284" s="8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O284" s="102"/>
      <c r="AP284" s="102"/>
      <c r="AQ284" s="102"/>
    </row>
    <row r="285" spans="1:43" ht="21.75" customHeight="1" x14ac:dyDescent="0.25">
      <c r="A285" s="82"/>
      <c r="B285" s="101"/>
      <c r="C285" s="8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O285" s="102"/>
      <c r="AP285" s="102"/>
      <c r="AQ285" s="102"/>
    </row>
    <row r="286" spans="1:43" ht="21.75" customHeight="1" x14ac:dyDescent="0.25">
      <c r="A286" s="82"/>
      <c r="B286" s="101"/>
      <c r="C286" s="8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O286" s="102"/>
      <c r="AP286" s="102"/>
      <c r="AQ286" s="102"/>
    </row>
    <row r="287" spans="1:43" ht="21.75" customHeight="1" x14ac:dyDescent="0.25">
      <c r="A287" s="82"/>
      <c r="B287" s="101"/>
      <c r="C287" s="8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O287" s="102"/>
      <c r="AP287" s="102"/>
      <c r="AQ287" s="102"/>
    </row>
    <row r="288" spans="1:43" ht="21.75" customHeight="1" x14ac:dyDescent="0.25">
      <c r="A288" s="82"/>
      <c r="B288" s="101"/>
      <c r="C288" s="8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O288" s="102"/>
      <c r="AP288" s="102"/>
      <c r="AQ288" s="102"/>
    </row>
    <row r="289" spans="1:43" ht="21.75" customHeight="1" x14ac:dyDescent="0.25">
      <c r="A289" s="82"/>
      <c r="B289" s="101"/>
      <c r="C289" s="8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O289" s="102"/>
      <c r="AP289" s="102"/>
      <c r="AQ289" s="102"/>
    </row>
    <row r="290" spans="1:43" ht="21.75" customHeight="1" x14ac:dyDescent="0.25">
      <c r="A290" s="82"/>
      <c r="B290" s="101"/>
      <c r="C290" s="8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O290" s="102"/>
      <c r="AP290" s="102"/>
      <c r="AQ290" s="102"/>
    </row>
    <row r="291" spans="1:43" ht="21.75" customHeight="1" x14ac:dyDescent="0.25">
      <c r="A291" s="82"/>
      <c r="B291" s="101"/>
      <c r="C291" s="8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O291" s="102"/>
      <c r="AP291" s="102"/>
      <c r="AQ291" s="102"/>
    </row>
    <row r="292" spans="1:43" ht="21.75" customHeight="1" x14ac:dyDescent="0.25">
      <c r="A292" s="82"/>
      <c r="B292" s="101"/>
      <c r="C292" s="8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O292" s="102"/>
      <c r="AP292" s="102"/>
      <c r="AQ292" s="102"/>
    </row>
    <row r="293" spans="1:43" ht="21.75" customHeight="1" x14ac:dyDescent="0.25">
      <c r="A293" s="82"/>
      <c r="B293" s="101"/>
      <c r="C293" s="8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O293" s="102"/>
      <c r="AP293" s="102"/>
      <c r="AQ293" s="102"/>
    </row>
    <row r="294" spans="1:43" ht="21.75" customHeight="1" x14ac:dyDescent="0.25">
      <c r="A294" s="82"/>
      <c r="B294" s="101"/>
      <c r="C294" s="8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O294" s="102"/>
      <c r="AP294" s="102"/>
      <c r="AQ294" s="102"/>
    </row>
    <row r="295" spans="1:43" ht="21.75" customHeight="1" x14ac:dyDescent="0.25">
      <c r="A295" s="82"/>
      <c r="B295" s="101"/>
      <c r="C295" s="8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O295" s="102"/>
      <c r="AP295" s="102"/>
      <c r="AQ295" s="102"/>
    </row>
    <row r="296" spans="1:43" ht="21.75" customHeight="1" x14ac:dyDescent="0.25">
      <c r="A296" s="82"/>
      <c r="B296" s="101"/>
      <c r="C296" s="8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O296" s="102"/>
      <c r="AP296" s="102"/>
      <c r="AQ296" s="102"/>
    </row>
    <row r="297" spans="1:43" ht="21.75" customHeight="1" x14ac:dyDescent="0.25">
      <c r="A297" s="82"/>
      <c r="B297" s="101"/>
      <c r="C297" s="8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O297" s="102"/>
      <c r="AP297" s="102"/>
      <c r="AQ297" s="102"/>
    </row>
    <row r="298" spans="1:43" ht="21.75" customHeight="1" x14ac:dyDescent="0.25">
      <c r="A298" s="82"/>
      <c r="B298" s="101"/>
      <c r="C298" s="8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O298" s="102"/>
      <c r="AP298" s="102"/>
      <c r="AQ298" s="102"/>
    </row>
    <row r="299" spans="1:43" ht="21.75" customHeight="1" x14ac:dyDescent="0.25">
      <c r="A299" s="82"/>
      <c r="B299" s="101"/>
      <c r="C299" s="8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O299" s="102"/>
      <c r="AP299" s="102"/>
      <c r="AQ299" s="102"/>
    </row>
    <row r="300" spans="1:43" ht="21.75" customHeight="1" x14ac:dyDescent="0.25">
      <c r="A300" s="82"/>
      <c r="B300" s="101"/>
      <c r="C300" s="8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O300" s="102"/>
      <c r="AP300" s="102"/>
      <c r="AQ300" s="102"/>
    </row>
    <row r="301" spans="1:43" ht="21.75" customHeight="1" x14ac:dyDescent="0.25">
      <c r="A301" s="82"/>
      <c r="B301" s="101"/>
      <c r="C301" s="8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O301" s="102"/>
      <c r="AP301" s="102"/>
      <c r="AQ301" s="102"/>
    </row>
    <row r="302" spans="1:43" ht="21.75" customHeight="1" x14ac:dyDescent="0.25">
      <c r="A302" s="82"/>
      <c r="B302" s="101"/>
      <c r="C302" s="8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O302" s="102"/>
      <c r="AP302" s="102"/>
      <c r="AQ302" s="102"/>
    </row>
    <row r="303" spans="1:43" ht="21.75" customHeight="1" x14ac:dyDescent="0.25">
      <c r="A303" s="82"/>
      <c r="B303" s="101"/>
      <c r="C303" s="8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O303" s="102"/>
      <c r="AP303" s="102"/>
      <c r="AQ303" s="102"/>
    </row>
    <row r="304" spans="1:43" ht="21.75" customHeight="1" x14ac:dyDescent="0.25">
      <c r="A304" s="82"/>
      <c r="B304" s="101"/>
      <c r="C304" s="8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O304" s="102"/>
      <c r="AP304" s="102"/>
      <c r="AQ304" s="102"/>
    </row>
    <row r="305" spans="1:43" ht="21.75" customHeight="1" x14ac:dyDescent="0.25">
      <c r="A305" s="82"/>
      <c r="B305" s="101"/>
      <c r="C305" s="8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O305" s="102"/>
      <c r="AP305" s="102"/>
      <c r="AQ305" s="102"/>
    </row>
    <row r="306" spans="1:43" ht="21.75" customHeight="1" x14ac:dyDescent="0.25">
      <c r="A306" s="82"/>
      <c r="B306" s="101"/>
      <c r="C306" s="8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O306" s="102"/>
      <c r="AP306" s="102"/>
      <c r="AQ306" s="102"/>
    </row>
    <row r="307" spans="1:43" ht="21.75" customHeight="1" x14ac:dyDescent="0.25">
      <c r="A307" s="82"/>
      <c r="B307" s="101"/>
      <c r="C307" s="8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  <c r="AO307" s="102"/>
      <c r="AP307" s="102"/>
      <c r="AQ307" s="102"/>
    </row>
    <row r="308" spans="1:43" ht="21.75" customHeight="1" x14ac:dyDescent="0.25">
      <c r="A308" s="82"/>
      <c r="B308" s="101"/>
      <c r="C308" s="8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O308" s="102"/>
      <c r="AP308" s="102"/>
      <c r="AQ308" s="102"/>
    </row>
    <row r="309" spans="1:43" ht="21.75" customHeight="1" x14ac:dyDescent="0.25">
      <c r="A309" s="82"/>
      <c r="B309" s="101"/>
      <c r="C309" s="8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  <c r="AO309" s="102"/>
      <c r="AP309" s="102"/>
      <c r="AQ309" s="102"/>
    </row>
    <row r="310" spans="1:43" ht="21.75" customHeight="1" x14ac:dyDescent="0.25">
      <c r="A310" s="82"/>
      <c r="B310" s="101"/>
      <c r="C310" s="8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  <c r="AO310" s="102"/>
      <c r="AP310" s="102"/>
      <c r="AQ310" s="102"/>
    </row>
    <row r="311" spans="1:43" ht="21.75" customHeight="1" x14ac:dyDescent="0.25">
      <c r="A311" s="82"/>
      <c r="B311" s="101"/>
      <c r="C311" s="8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O311" s="102"/>
      <c r="AP311" s="102"/>
      <c r="AQ311" s="102"/>
    </row>
    <row r="312" spans="1:43" ht="21.75" customHeight="1" x14ac:dyDescent="0.25">
      <c r="A312" s="82"/>
      <c r="B312" s="101"/>
      <c r="C312" s="8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O312" s="102"/>
      <c r="AP312" s="102"/>
      <c r="AQ312" s="102"/>
    </row>
    <row r="313" spans="1:43" ht="21.75" customHeight="1" x14ac:dyDescent="0.25">
      <c r="A313" s="82"/>
      <c r="B313" s="101"/>
      <c r="C313" s="8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O313" s="102"/>
      <c r="AP313" s="102"/>
      <c r="AQ313" s="102"/>
    </row>
    <row r="314" spans="1:43" ht="21.75" customHeight="1" x14ac:dyDescent="0.25">
      <c r="A314" s="82"/>
      <c r="B314" s="101"/>
      <c r="C314" s="8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  <c r="AO314" s="102"/>
      <c r="AP314" s="102"/>
      <c r="AQ314" s="102"/>
    </row>
    <row r="315" spans="1:43" ht="21.75" customHeight="1" x14ac:dyDescent="0.25">
      <c r="A315" s="82"/>
      <c r="B315" s="101"/>
      <c r="C315" s="8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O315" s="102"/>
      <c r="AP315" s="102"/>
      <c r="AQ315" s="102"/>
    </row>
    <row r="316" spans="1:43" ht="21.75" customHeight="1" x14ac:dyDescent="0.25">
      <c r="A316" s="82"/>
      <c r="B316" s="101"/>
      <c r="C316" s="8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  <c r="AO316" s="102"/>
      <c r="AP316" s="102"/>
      <c r="AQ316" s="102"/>
    </row>
    <row r="317" spans="1:43" ht="21.75" customHeight="1" x14ac:dyDescent="0.25">
      <c r="A317" s="82"/>
      <c r="B317" s="101"/>
      <c r="C317" s="8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  <c r="AJ317" s="102"/>
      <c r="AK317" s="102"/>
      <c r="AL317" s="102"/>
      <c r="AM317" s="102"/>
      <c r="AO317" s="102"/>
      <c r="AP317" s="102"/>
      <c r="AQ317" s="102"/>
    </row>
    <row r="318" spans="1:43" ht="21.75" customHeight="1" x14ac:dyDescent="0.25">
      <c r="A318" s="82"/>
      <c r="B318" s="101"/>
      <c r="C318" s="8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  <c r="AJ318" s="102"/>
      <c r="AK318" s="102"/>
      <c r="AL318" s="102"/>
      <c r="AM318" s="102"/>
      <c r="AO318" s="102"/>
      <c r="AP318" s="102"/>
      <c r="AQ318" s="102"/>
    </row>
    <row r="319" spans="1:43" ht="21.75" customHeight="1" x14ac:dyDescent="0.25">
      <c r="A319" s="82"/>
      <c r="B319" s="101"/>
      <c r="C319" s="8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O319" s="102"/>
      <c r="AP319" s="102"/>
      <c r="AQ319" s="102"/>
    </row>
    <row r="320" spans="1:43" ht="21.75" customHeight="1" x14ac:dyDescent="0.25">
      <c r="A320" s="82"/>
      <c r="B320" s="101"/>
      <c r="C320" s="8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  <c r="AO320" s="102"/>
      <c r="AP320" s="102"/>
      <c r="AQ320" s="102"/>
    </row>
    <row r="321" spans="1:43" ht="21.75" customHeight="1" x14ac:dyDescent="0.25">
      <c r="A321" s="82"/>
      <c r="B321" s="101"/>
      <c r="C321" s="8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O321" s="102"/>
      <c r="AP321" s="102"/>
      <c r="AQ321" s="102"/>
    </row>
    <row r="322" spans="1:43" ht="21.75" customHeight="1" x14ac:dyDescent="0.25">
      <c r="A322" s="82"/>
      <c r="B322" s="101"/>
      <c r="C322" s="8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O322" s="102"/>
      <c r="AP322" s="102"/>
      <c r="AQ322" s="102"/>
    </row>
    <row r="323" spans="1:43" ht="21.75" customHeight="1" x14ac:dyDescent="0.25">
      <c r="A323" s="82"/>
      <c r="B323" s="101"/>
      <c r="C323" s="8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  <c r="AO323" s="102"/>
      <c r="AP323" s="102"/>
      <c r="AQ323" s="102"/>
    </row>
    <row r="324" spans="1:43" ht="21.75" customHeight="1" x14ac:dyDescent="0.25">
      <c r="A324" s="82"/>
      <c r="B324" s="101"/>
      <c r="C324" s="8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  <c r="AO324" s="102"/>
      <c r="AP324" s="102"/>
      <c r="AQ324" s="102"/>
    </row>
    <row r="325" spans="1:43" ht="21.75" customHeight="1" x14ac:dyDescent="0.25">
      <c r="A325" s="82"/>
      <c r="B325" s="101"/>
      <c r="C325" s="8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O325" s="102"/>
      <c r="AP325" s="102"/>
      <c r="AQ325" s="102"/>
    </row>
    <row r="326" spans="1:43" ht="21.75" customHeight="1" x14ac:dyDescent="0.25">
      <c r="A326" s="82"/>
      <c r="B326" s="101"/>
      <c r="C326" s="8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O326" s="102"/>
      <c r="AP326" s="102"/>
      <c r="AQ326" s="102"/>
    </row>
    <row r="327" spans="1:43" ht="21.75" customHeight="1" x14ac:dyDescent="0.25">
      <c r="A327" s="82"/>
      <c r="B327" s="101"/>
      <c r="C327" s="8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  <c r="AO327" s="102"/>
      <c r="AP327" s="102"/>
      <c r="AQ327" s="102"/>
    </row>
    <row r="328" spans="1:43" ht="21.75" customHeight="1" x14ac:dyDescent="0.25">
      <c r="A328" s="82"/>
      <c r="B328" s="101"/>
      <c r="C328" s="8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O328" s="102"/>
      <c r="AP328" s="102"/>
      <c r="AQ328" s="102"/>
    </row>
    <row r="329" spans="1:43" ht="21.75" customHeight="1" x14ac:dyDescent="0.25">
      <c r="A329" s="82"/>
      <c r="B329" s="101"/>
      <c r="C329" s="8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O329" s="102"/>
      <c r="AP329" s="102"/>
      <c r="AQ329" s="102"/>
    </row>
    <row r="330" spans="1:43" ht="21.75" customHeight="1" x14ac:dyDescent="0.25">
      <c r="A330" s="82"/>
      <c r="B330" s="101"/>
      <c r="C330" s="8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O330" s="102"/>
      <c r="AP330" s="102"/>
      <c r="AQ330" s="102"/>
    </row>
    <row r="331" spans="1:43" ht="21.75" customHeight="1" x14ac:dyDescent="0.25">
      <c r="A331" s="82"/>
      <c r="B331" s="101"/>
      <c r="C331" s="8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  <c r="AJ331" s="102"/>
      <c r="AK331" s="102"/>
      <c r="AL331" s="102"/>
      <c r="AM331" s="102"/>
      <c r="AO331" s="102"/>
      <c r="AP331" s="102"/>
      <c r="AQ331" s="102"/>
    </row>
    <row r="332" spans="1:43" ht="21.75" customHeight="1" x14ac:dyDescent="0.25">
      <c r="A332" s="82"/>
      <c r="B332" s="101"/>
      <c r="C332" s="8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  <c r="AO332" s="102"/>
      <c r="AP332" s="102"/>
      <c r="AQ332" s="102"/>
    </row>
    <row r="333" spans="1:43" ht="21.75" customHeight="1" x14ac:dyDescent="0.25">
      <c r="A333" s="82"/>
      <c r="B333" s="101"/>
      <c r="C333" s="8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  <c r="AJ333" s="102"/>
      <c r="AK333" s="102"/>
      <c r="AL333" s="102"/>
      <c r="AM333" s="102"/>
      <c r="AO333" s="102"/>
      <c r="AP333" s="102"/>
      <c r="AQ333" s="102"/>
    </row>
    <row r="334" spans="1:43" ht="21.75" customHeight="1" x14ac:dyDescent="0.25">
      <c r="A334" s="82"/>
      <c r="B334" s="101"/>
      <c r="C334" s="8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  <c r="AJ334" s="102"/>
      <c r="AK334" s="102"/>
      <c r="AL334" s="102"/>
      <c r="AM334" s="102"/>
      <c r="AO334" s="102"/>
      <c r="AP334" s="102"/>
      <c r="AQ334" s="102"/>
    </row>
    <row r="335" spans="1:43" ht="21.75" customHeight="1" x14ac:dyDescent="0.25">
      <c r="A335" s="82"/>
      <c r="B335" s="101"/>
      <c r="C335" s="8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  <c r="AJ335" s="102"/>
      <c r="AK335" s="102"/>
      <c r="AL335" s="102"/>
      <c r="AM335" s="102"/>
      <c r="AO335" s="102"/>
      <c r="AP335" s="102"/>
      <c r="AQ335" s="102"/>
    </row>
    <row r="336" spans="1:43" ht="21.75" customHeight="1" x14ac:dyDescent="0.25">
      <c r="A336" s="82"/>
      <c r="B336" s="101"/>
      <c r="C336" s="8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O336" s="102"/>
      <c r="AP336" s="102"/>
      <c r="AQ336" s="102"/>
    </row>
    <row r="337" spans="1:44" ht="15.75" customHeight="1" x14ac:dyDescent="0.25">
      <c r="A337" s="88"/>
      <c r="C337" s="88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O337" s="102"/>
      <c r="AP337" s="102"/>
      <c r="AQ337" s="102"/>
    </row>
    <row r="338" spans="1:44" ht="15.75" customHeight="1" x14ac:dyDescent="0.25">
      <c r="A338" s="88"/>
      <c r="C338" s="88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O338" s="102"/>
      <c r="AP338" s="102"/>
      <c r="AQ338" s="102"/>
    </row>
    <row r="339" spans="1:44" ht="15.75" customHeight="1" x14ac:dyDescent="0.25">
      <c r="A339" s="88"/>
      <c r="C339" s="88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O339" s="102"/>
      <c r="AP339" s="102"/>
      <c r="AQ339" s="102"/>
    </row>
    <row r="340" spans="1:44" ht="15.75" customHeight="1" x14ac:dyDescent="0.25">
      <c r="A340" s="88"/>
      <c r="C340" s="88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O340" s="102"/>
      <c r="AP340" s="102"/>
      <c r="AQ340" s="102"/>
    </row>
    <row r="341" spans="1:44" ht="15.75" customHeight="1" x14ac:dyDescent="0.25">
      <c r="A341" s="88"/>
      <c r="C341" s="88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O341" s="102"/>
      <c r="AP341" s="102"/>
      <c r="AQ341" s="102"/>
    </row>
    <row r="342" spans="1:44" ht="15.75" customHeight="1" x14ac:dyDescent="0.25">
      <c r="A342" s="88"/>
      <c r="C342" s="88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O342" s="102"/>
      <c r="AP342" s="102"/>
      <c r="AQ342" s="102"/>
    </row>
    <row r="343" spans="1:44" ht="15.75" customHeight="1" x14ac:dyDescent="0.25">
      <c r="A343" s="88"/>
      <c r="C343" s="88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O343" s="102"/>
      <c r="AP343" s="102"/>
      <c r="AQ343" s="102"/>
    </row>
    <row r="344" spans="1:44" ht="15.75" customHeight="1" x14ac:dyDescent="0.25">
      <c r="A344" s="88"/>
      <c r="C344" s="88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O344" s="102"/>
      <c r="AP344" s="102"/>
      <c r="AQ344" s="102"/>
    </row>
    <row r="345" spans="1:44" ht="15.75" customHeight="1" x14ac:dyDescent="0.25">
      <c r="A345" s="88"/>
      <c r="C345" s="88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O345" s="102"/>
      <c r="AP345" s="102"/>
      <c r="AQ345" s="102"/>
    </row>
    <row r="346" spans="1:44" ht="15.75" customHeight="1" x14ac:dyDescent="0.25">
      <c r="A346" s="88"/>
      <c r="C346" s="88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  <c r="AO346" s="102"/>
      <c r="AP346" s="102"/>
      <c r="AQ346" s="102"/>
    </row>
    <row r="347" spans="1:44" ht="15.75" customHeight="1" x14ac:dyDescent="0.25">
      <c r="A347" s="88"/>
      <c r="C347" s="88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O347" s="102"/>
      <c r="AP347" s="102"/>
      <c r="AQ347" s="102"/>
    </row>
    <row r="348" spans="1:44" ht="15.75" customHeight="1" x14ac:dyDescent="0.25">
      <c r="A348" s="88"/>
      <c r="C348" s="88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  <c r="AO348" s="102"/>
      <c r="AP348" s="102"/>
      <c r="AQ348" s="102"/>
    </row>
    <row r="349" spans="1:44" ht="15.75" customHeight="1" x14ac:dyDescent="0.25">
      <c r="A349" s="88"/>
      <c r="C349" s="88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O349" s="102"/>
      <c r="AP349" s="102"/>
      <c r="AQ349" s="102"/>
    </row>
    <row r="350" spans="1:44" ht="15.75" customHeight="1" x14ac:dyDescent="0.25">
      <c r="A350" s="88"/>
      <c r="C350" s="88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O350" s="102"/>
      <c r="AP350" s="102"/>
      <c r="AQ350" s="102"/>
    </row>
    <row r="351" spans="1:44" ht="15.75" customHeight="1" x14ac:dyDescent="0.25">
      <c r="A351" s="88"/>
      <c r="C351" s="88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O351" s="102"/>
      <c r="AP351" s="102"/>
      <c r="AQ351" s="102"/>
    </row>
    <row r="352" spans="1:44" ht="15.75" customHeight="1" x14ac:dyDescent="0.25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  <c r="AN352" s="102"/>
      <c r="AO352" s="102"/>
      <c r="AP352" s="102"/>
      <c r="AQ352" s="102"/>
      <c r="AR352" s="102"/>
    </row>
    <row r="353" spans="1:44" ht="15.75" customHeight="1" x14ac:dyDescent="0.25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  <c r="AR353" s="102"/>
    </row>
    <row r="354" spans="1:44" ht="15.75" customHeight="1" x14ac:dyDescent="0.25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2"/>
      <c r="AO354" s="102"/>
      <c r="AP354" s="102"/>
      <c r="AQ354" s="102"/>
      <c r="AR354" s="102"/>
    </row>
    <row r="355" spans="1:44" ht="15.75" customHeight="1" x14ac:dyDescent="0.25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2"/>
      <c r="AO355" s="102"/>
      <c r="AP355" s="102"/>
      <c r="AQ355" s="102"/>
      <c r="AR355" s="102"/>
    </row>
    <row r="356" spans="1:44" ht="15.75" customHeight="1" x14ac:dyDescent="0.25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  <c r="AN356" s="102"/>
      <c r="AO356" s="102"/>
      <c r="AP356" s="102"/>
      <c r="AQ356" s="102"/>
      <c r="AR356" s="102"/>
    </row>
    <row r="357" spans="1:44" ht="15.75" customHeight="1" x14ac:dyDescent="0.25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2"/>
      <c r="AO357" s="102"/>
      <c r="AP357" s="102"/>
      <c r="AQ357" s="102"/>
      <c r="AR357" s="102"/>
    </row>
    <row r="358" spans="1:44" ht="15.75" customHeight="1" x14ac:dyDescent="0.25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  <c r="AR358" s="102"/>
    </row>
    <row r="359" spans="1:44" ht="15.75" customHeight="1" x14ac:dyDescent="0.25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2"/>
      <c r="AO359" s="102"/>
      <c r="AP359" s="102"/>
      <c r="AQ359" s="102"/>
      <c r="AR359" s="102"/>
    </row>
    <row r="360" spans="1:44" ht="15.75" customHeight="1" x14ac:dyDescent="0.25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  <c r="AR360" s="102"/>
    </row>
    <row r="361" spans="1:44" ht="15.75" customHeight="1" x14ac:dyDescent="0.25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2"/>
      <c r="AO361" s="102"/>
      <c r="AP361" s="102"/>
      <c r="AQ361" s="102"/>
      <c r="AR361" s="102"/>
    </row>
    <row r="362" spans="1:44" ht="15.75" customHeight="1" x14ac:dyDescent="0.25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</row>
    <row r="363" spans="1:44" ht="15.75" customHeight="1" x14ac:dyDescent="0.25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</row>
    <row r="364" spans="1:44" ht="15.75" customHeight="1" x14ac:dyDescent="0.25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  <c r="AR364" s="102"/>
    </row>
    <row r="365" spans="1:44" ht="15.75" customHeight="1" x14ac:dyDescent="0.25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</row>
    <row r="366" spans="1:44" ht="15.75" customHeight="1" x14ac:dyDescent="0.25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2"/>
      <c r="AO366" s="102"/>
      <c r="AP366" s="102"/>
      <c r="AQ366" s="102"/>
      <c r="AR366" s="102"/>
    </row>
    <row r="367" spans="1:44" ht="15.75" customHeight="1" x14ac:dyDescent="0.25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2"/>
      <c r="AO367" s="102"/>
      <c r="AP367" s="102"/>
      <c r="AQ367" s="102"/>
      <c r="AR367" s="102"/>
    </row>
    <row r="368" spans="1:44" ht="15.75" customHeight="1" x14ac:dyDescent="0.25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  <c r="AR368" s="102"/>
    </row>
    <row r="369" spans="1:44" ht="15.75" customHeight="1" x14ac:dyDescent="0.25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  <c r="AR369" s="102"/>
    </row>
    <row r="370" spans="1:44" ht="15.75" customHeight="1" x14ac:dyDescent="0.25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2"/>
      <c r="AO370" s="102"/>
      <c r="AP370" s="102"/>
      <c r="AQ370" s="102"/>
      <c r="AR370" s="102"/>
    </row>
    <row r="371" spans="1:44" ht="15.75" customHeight="1" x14ac:dyDescent="0.25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2"/>
      <c r="AO371" s="102"/>
      <c r="AP371" s="102"/>
      <c r="AQ371" s="102"/>
      <c r="AR371" s="102"/>
    </row>
    <row r="372" spans="1:44" ht="15.75" customHeight="1" x14ac:dyDescent="0.25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2"/>
      <c r="AO372" s="102"/>
      <c r="AP372" s="102"/>
      <c r="AQ372" s="102"/>
      <c r="AR372" s="102"/>
    </row>
    <row r="373" spans="1:44" ht="15.75" customHeight="1" x14ac:dyDescent="0.25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2"/>
      <c r="AO373" s="102"/>
      <c r="AP373" s="102"/>
      <c r="AQ373" s="102"/>
      <c r="AR373" s="102"/>
    </row>
    <row r="374" spans="1:44" ht="15.75" customHeight="1" x14ac:dyDescent="0.25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2"/>
      <c r="AO374" s="102"/>
      <c r="AP374" s="102"/>
      <c r="AQ374" s="102"/>
      <c r="AR374" s="102"/>
    </row>
    <row r="375" spans="1:44" ht="15.75" customHeight="1" x14ac:dyDescent="0.25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2"/>
      <c r="AO375" s="102"/>
      <c r="AP375" s="102"/>
      <c r="AQ375" s="102"/>
      <c r="AR375" s="102"/>
    </row>
    <row r="376" spans="1:44" ht="15.75" customHeight="1" x14ac:dyDescent="0.25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  <c r="AN376" s="102"/>
      <c r="AO376" s="102"/>
      <c r="AP376" s="102"/>
      <c r="AQ376" s="102"/>
      <c r="AR376" s="102"/>
    </row>
    <row r="377" spans="1:44" ht="15.75" customHeight="1" x14ac:dyDescent="0.25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  <c r="AN377" s="102"/>
      <c r="AO377" s="102"/>
      <c r="AP377" s="102"/>
      <c r="AQ377" s="102"/>
      <c r="AR377" s="102"/>
    </row>
    <row r="378" spans="1:44" ht="15.75" customHeight="1" x14ac:dyDescent="0.25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2"/>
      <c r="AO378" s="102"/>
      <c r="AP378" s="102"/>
      <c r="AQ378" s="102"/>
      <c r="AR378" s="102"/>
    </row>
    <row r="379" spans="1:44" ht="15.75" customHeight="1" x14ac:dyDescent="0.25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  <c r="AN379" s="102"/>
      <c r="AO379" s="102"/>
      <c r="AP379" s="102"/>
      <c r="AQ379" s="102"/>
      <c r="AR379" s="102"/>
    </row>
    <row r="380" spans="1:44" ht="15.75" customHeight="1" x14ac:dyDescent="0.25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2"/>
      <c r="AO380" s="102"/>
      <c r="AP380" s="102"/>
      <c r="AQ380" s="102"/>
      <c r="AR380" s="102"/>
    </row>
    <row r="381" spans="1:44" ht="15.75" customHeight="1" x14ac:dyDescent="0.25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  <c r="AN381" s="102"/>
      <c r="AO381" s="102"/>
      <c r="AP381" s="102"/>
      <c r="AQ381" s="102"/>
      <c r="AR381" s="102"/>
    </row>
    <row r="382" spans="1:44" ht="15.75" customHeight="1" x14ac:dyDescent="0.25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2"/>
      <c r="AO382" s="102"/>
      <c r="AP382" s="102"/>
      <c r="AQ382" s="102"/>
      <c r="AR382" s="102"/>
    </row>
    <row r="383" spans="1:44" ht="15.75" customHeight="1" x14ac:dyDescent="0.25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  <c r="AR383" s="102"/>
    </row>
    <row r="384" spans="1:44" ht="15.75" customHeight="1" x14ac:dyDescent="0.25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  <c r="AN384" s="102"/>
      <c r="AO384" s="102"/>
      <c r="AP384" s="102"/>
      <c r="AQ384" s="102"/>
      <c r="AR384" s="102"/>
    </row>
    <row r="385" spans="1:44" ht="15.75" customHeight="1" x14ac:dyDescent="0.25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  <c r="AJ385" s="102"/>
      <c r="AK385" s="102"/>
      <c r="AL385" s="102"/>
      <c r="AM385" s="102"/>
      <c r="AN385" s="102"/>
      <c r="AO385" s="102"/>
      <c r="AP385" s="102"/>
      <c r="AQ385" s="102"/>
      <c r="AR385" s="102"/>
    </row>
    <row r="386" spans="1:44" ht="15.75" customHeight="1" x14ac:dyDescent="0.25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  <c r="AN386" s="102"/>
      <c r="AO386" s="102"/>
      <c r="AP386" s="102"/>
      <c r="AQ386" s="102"/>
      <c r="AR386" s="102"/>
    </row>
    <row r="387" spans="1:44" ht="15.75" customHeight="1" x14ac:dyDescent="0.25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  <c r="AJ387" s="102"/>
      <c r="AK387" s="102"/>
      <c r="AL387" s="102"/>
      <c r="AM387" s="102"/>
      <c r="AN387" s="102"/>
      <c r="AO387" s="102"/>
      <c r="AP387" s="102"/>
      <c r="AQ387" s="102"/>
      <c r="AR387" s="102"/>
    </row>
    <row r="388" spans="1:44" ht="15.75" customHeight="1" x14ac:dyDescent="0.25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  <c r="AJ388" s="102"/>
      <c r="AK388" s="102"/>
      <c r="AL388" s="102"/>
      <c r="AM388" s="102"/>
      <c r="AN388" s="102"/>
      <c r="AO388" s="102"/>
      <c r="AP388" s="102"/>
      <c r="AQ388" s="102"/>
      <c r="AR388" s="102"/>
    </row>
    <row r="389" spans="1:44" ht="15.75" customHeight="1" x14ac:dyDescent="0.25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  <c r="AJ389" s="102"/>
      <c r="AK389" s="102"/>
      <c r="AL389" s="102"/>
      <c r="AM389" s="102"/>
      <c r="AN389" s="102"/>
      <c r="AO389" s="102"/>
      <c r="AP389" s="102"/>
      <c r="AQ389" s="102"/>
      <c r="AR389" s="102"/>
    </row>
    <row r="390" spans="1:44" ht="15.75" customHeight="1" x14ac:dyDescent="0.25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  <c r="AJ390" s="102"/>
      <c r="AK390" s="102"/>
      <c r="AL390" s="102"/>
      <c r="AM390" s="102"/>
      <c r="AN390" s="102"/>
      <c r="AO390" s="102"/>
      <c r="AP390" s="102"/>
      <c r="AQ390" s="102"/>
      <c r="AR390" s="102"/>
    </row>
    <row r="391" spans="1:44" ht="15.75" customHeight="1" x14ac:dyDescent="0.25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  <c r="AN391" s="102"/>
      <c r="AO391" s="102"/>
      <c r="AP391" s="102"/>
      <c r="AQ391" s="102"/>
      <c r="AR391" s="102"/>
    </row>
    <row r="392" spans="1:44" ht="15.75" customHeight="1" x14ac:dyDescent="0.25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  <c r="AN392" s="102"/>
      <c r="AO392" s="102"/>
      <c r="AP392" s="102"/>
      <c r="AQ392" s="102"/>
      <c r="AR392" s="102"/>
    </row>
    <row r="393" spans="1:44" ht="15.75" customHeight="1" x14ac:dyDescent="0.25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2"/>
      <c r="AO393" s="102"/>
      <c r="AP393" s="102"/>
      <c r="AQ393" s="102"/>
      <c r="AR393" s="102"/>
    </row>
    <row r="394" spans="1:44" ht="15.75" customHeight="1" x14ac:dyDescent="0.25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  <c r="AJ394" s="102"/>
      <c r="AK394" s="102"/>
      <c r="AL394" s="102"/>
      <c r="AM394" s="102"/>
      <c r="AN394" s="102"/>
      <c r="AO394" s="102"/>
      <c r="AP394" s="102"/>
      <c r="AQ394" s="102"/>
      <c r="AR394" s="102"/>
    </row>
    <row r="395" spans="1:44" ht="15.75" customHeight="1" x14ac:dyDescent="0.25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  <c r="AN395" s="102"/>
      <c r="AO395" s="102"/>
      <c r="AP395" s="102"/>
      <c r="AQ395" s="102"/>
      <c r="AR395" s="102"/>
    </row>
    <row r="396" spans="1:44" ht="15.75" customHeight="1" x14ac:dyDescent="0.25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  <c r="AN396" s="102"/>
      <c r="AO396" s="102"/>
      <c r="AP396" s="102"/>
      <c r="AQ396" s="102"/>
      <c r="AR396" s="102"/>
    </row>
    <row r="397" spans="1:44" ht="15.75" customHeight="1" x14ac:dyDescent="0.25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  <c r="AN397" s="102"/>
      <c r="AO397" s="102"/>
      <c r="AP397" s="102"/>
      <c r="AQ397" s="102"/>
      <c r="AR397" s="102"/>
    </row>
    <row r="398" spans="1:44" ht="15.75" customHeight="1" x14ac:dyDescent="0.25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  <c r="AN398" s="102"/>
      <c r="AO398" s="102"/>
      <c r="AP398" s="102"/>
      <c r="AQ398" s="102"/>
      <c r="AR398" s="102"/>
    </row>
    <row r="399" spans="1:44" ht="15.75" customHeight="1" x14ac:dyDescent="0.25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  <c r="AN399" s="102"/>
      <c r="AO399" s="102"/>
      <c r="AP399" s="102"/>
      <c r="AQ399" s="102"/>
      <c r="AR399" s="102"/>
    </row>
    <row r="400" spans="1:44" ht="15.75" customHeight="1" x14ac:dyDescent="0.25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2"/>
      <c r="AO400" s="102"/>
      <c r="AP400" s="102"/>
      <c r="AQ400" s="102"/>
      <c r="AR400" s="102"/>
    </row>
    <row r="401" spans="1:44" ht="15.75" customHeight="1" x14ac:dyDescent="0.25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  <c r="AJ401" s="102"/>
      <c r="AK401" s="102"/>
      <c r="AL401" s="102"/>
      <c r="AM401" s="102"/>
      <c r="AN401" s="102"/>
      <c r="AO401" s="102"/>
      <c r="AP401" s="102"/>
      <c r="AQ401" s="102"/>
      <c r="AR401" s="102"/>
    </row>
    <row r="402" spans="1:44" ht="15.75" customHeight="1" x14ac:dyDescent="0.25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  <c r="AJ402" s="102"/>
      <c r="AK402" s="102"/>
      <c r="AL402" s="102"/>
      <c r="AM402" s="102"/>
      <c r="AN402" s="102"/>
      <c r="AO402" s="102"/>
      <c r="AP402" s="102"/>
      <c r="AQ402" s="102"/>
      <c r="AR402" s="102"/>
    </row>
    <row r="403" spans="1:44" ht="15.75" customHeight="1" x14ac:dyDescent="0.25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  <c r="AN403" s="102"/>
      <c r="AO403" s="102"/>
      <c r="AP403" s="102"/>
      <c r="AQ403" s="102"/>
      <c r="AR403" s="102"/>
    </row>
    <row r="404" spans="1:44" ht="15.75" customHeight="1" x14ac:dyDescent="0.25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  <c r="AJ404" s="102"/>
      <c r="AK404" s="102"/>
      <c r="AL404" s="102"/>
      <c r="AM404" s="102"/>
      <c r="AN404" s="102"/>
      <c r="AO404" s="102"/>
      <c r="AP404" s="102"/>
      <c r="AQ404" s="102"/>
      <c r="AR404" s="102"/>
    </row>
    <row r="405" spans="1:44" ht="15.75" customHeight="1" x14ac:dyDescent="0.25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  <c r="AJ405" s="102"/>
      <c r="AK405" s="102"/>
      <c r="AL405" s="102"/>
      <c r="AM405" s="102"/>
      <c r="AN405" s="102"/>
      <c r="AO405" s="102"/>
      <c r="AP405" s="102"/>
      <c r="AQ405" s="102"/>
      <c r="AR405" s="102"/>
    </row>
    <row r="406" spans="1:44" ht="15.75" customHeight="1" x14ac:dyDescent="0.25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  <c r="AJ406" s="102"/>
      <c r="AK406" s="102"/>
      <c r="AL406" s="102"/>
      <c r="AM406" s="102"/>
      <c r="AN406" s="102"/>
      <c r="AO406" s="102"/>
      <c r="AP406" s="102"/>
      <c r="AQ406" s="102"/>
      <c r="AR406" s="102"/>
    </row>
    <row r="407" spans="1:44" ht="15.75" customHeight="1" x14ac:dyDescent="0.25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  <c r="AJ407" s="102"/>
      <c r="AK407" s="102"/>
      <c r="AL407" s="102"/>
      <c r="AM407" s="102"/>
      <c r="AN407" s="102"/>
      <c r="AO407" s="102"/>
      <c r="AP407" s="102"/>
      <c r="AQ407" s="102"/>
      <c r="AR407" s="102"/>
    </row>
    <row r="408" spans="1:44" ht="15.75" customHeight="1" x14ac:dyDescent="0.25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  <c r="AN408" s="102"/>
      <c r="AO408" s="102"/>
      <c r="AP408" s="102"/>
      <c r="AQ408" s="102"/>
      <c r="AR408" s="102"/>
    </row>
    <row r="409" spans="1:44" ht="15.75" customHeight="1" x14ac:dyDescent="0.25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  <c r="AJ409" s="102"/>
      <c r="AK409" s="102"/>
      <c r="AL409" s="102"/>
      <c r="AM409" s="102"/>
      <c r="AN409" s="102"/>
      <c r="AO409" s="102"/>
      <c r="AP409" s="102"/>
      <c r="AQ409" s="102"/>
      <c r="AR409" s="102"/>
    </row>
    <row r="410" spans="1:44" ht="15.75" customHeight="1" x14ac:dyDescent="0.25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  <c r="AN410" s="102"/>
      <c r="AO410" s="102"/>
      <c r="AP410" s="102"/>
      <c r="AQ410" s="102"/>
      <c r="AR410" s="102"/>
    </row>
    <row r="411" spans="1:44" ht="15.75" customHeight="1" x14ac:dyDescent="0.25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  <c r="AJ411" s="102"/>
      <c r="AK411" s="102"/>
      <c r="AL411" s="102"/>
      <c r="AM411" s="102"/>
      <c r="AN411" s="102"/>
      <c r="AO411" s="102"/>
      <c r="AP411" s="102"/>
      <c r="AQ411" s="102"/>
      <c r="AR411" s="102"/>
    </row>
    <row r="412" spans="1:44" ht="15.75" customHeight="1" x14ac:dyDescent="0.25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2"/>
      <c r="AO412" s="102"/>
      <c r="AP412" s="102"/>
      <c r="AQ412" s="102"/>
      <c r="AR412" s="102"/>
    </row>
    <row r="413" spans="1:44" ht="15.75" customHeight="1" x14ac:dyDescent="0.25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  <c r="AN413" s="102"/>
      <c r="AO413" s="102"/>
      <c r="AP413" s="102"/>
      <c r="AQ413" s="102"/>
      <c r="AR413" s="102"/>
    </row>
    <row r="414" spans="1:44" ht="15.75" customHeight="1" x14ac:dyDescent="0.25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  <c r="AJ414" s="102"/>
      <c r="AK414" s="102"/>
      <c r="AL414" s="102"/>
      <c r="AM414" s="102"/>
      <c r="AN414" s="102"/>
      <c r="AO414" s="102"/>
      <c r="AP414" s="102"/>
      <c r="AQ414" s="102"/>
      <c r="AR414" s="102"/>
    </row>
    <row r="415" spans="1:44" ht="15.75" customHeight="1" x14ac:dyDescent="0.25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  <c r="AJ415" s="102"/>
      <c r="AK415" s="102"/>
      <c r="AL415" s="102"/>
      <c r="AM415" s="102"/>
      <c r="AN415" s="102"/>
      <c r="AO415" s="102"/>
      <c r="AP415" s="102"/>
      <c r="AQ415" s="102"/>
      <c r="AR415" s="102"/>
    </row>
    <row r="416" spans="1:44" ht="15.75" customHeight="1" x14ac:dyDescent="0.25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  <c r="AJ416" s="102"/>
      <c r="AK416" s="102"/>
      <c r="AL416" s="102"/>
      <c r="AM416" s="102"/>
      <c r="AN416" s="102"/>
      <c r="AO416" s="102"/>
      <c r="AP416" s="102"/>
      <c r="AQ416" s="102"/>
      <c r="AR416" s="102"/>
    </row>
    <row r="417" spans="1:44" ht="15.75" customHeight="1" x14ac:dyDescent="0.25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  <c r="AN417" s="102"/>
      <c r="AO417" s="102"/>
      <c r="AP417" s="102"/>
      <c r="AQ417" s="102"/>
      <c r="AR417" s="102"/>
    </row>
    <row r="418" spans="1:44" ht="15.75" customHeight="1" x14ac:dyDescent="0.25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  <c r="AJ418" s="102"/>
      <c r="AK418" s="102"/>
      <c r="AL418" s="102"/>
      <c r="AM418" s="102"/>
      <c r="AN418" s="102"/>
      <c r="AO418" s="102"/>
      <c r="AP418" s="102"/>
      <c r="AQ418" s="102"/>
      <c r="AR418" s="102"/>
    </row>
    <row r="419" spans="1:44" ht="15.75" customHeight="1" x14ac:dyDescent="0.25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  <c r="AJ419" s="102"/>
      <c r="AK419" s="102"/>
      <c r="AL419" s="102"/>
      <c r="AM419" s="102"/>
      <c r="AN419" s="102"/>
      <c r="AO419" s="102"/>
      <c r="AP419" s="102"/>
      <c r="AQ419" s="102"/>
      <c r="AR419" s="102"/>
    </row>
    <row r="420" spans="1:44" ht="15.75" customHeight="1" x14ac:dyDescent="0.25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  <c r="AJ420" s="102"/>
      <c r="AK420" s="102"/>
      <c r="AL420" s="102"/>
      <c r="AM420" s="102"/>
      <c r="AN420" s="102"/>
      <c r="AO420" s="102"/>
      <c r="AP420" s="102"/>
      <c r="AQ420" s="102"/>
      <c r="AR420" s="102"/>
    </row>
    <row r="421" spans="1:44" ht="15.75" customHeight="1" x14ac:dyDescent="0.25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  <c r="AN421" s="102"/>
      <c r="AO421" s="102"/>
      <c r="AP421" s="102"/>
      <c r="AQ421" s="102"/>
      <c r="AR421" s="102"/>
    </row>
    <row r="422" spans="1:44" ht="15.75" customHeight="1" x14ac:dyDescent="0.25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  <c r="AN422" s="102"/>
      <c r="AO422" s="102"/>
      <c r="AP422" s="102"/>
      <c r="AQ422" s="102"/>
      <c r="AR422" s="102"/>
    </row>
    <row r="423" spans="1:44" ht="15.75" customHeight="1" x14ac:dyDescent="0.25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  <c r="AN423" s="102"/>
      <c r="AO423" s="102"/>
      <c r="AP423" s="102"/>
      <c r="AQ423" s="102"/>
      <c r="AR423" s="102"/>
    </row>
    <row r="424" spans="1:44" ht="15.75" customHeight="1" x14ac:dyDescent="0.25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  <c r="AN424" s="102"/>
      <c r="AO424" s="102"/>
      <c r="AP424" s="102"/>
      <c r="AQ424" s="102"/>
      <c r="AR424" s="102"/>
    </row>
    <row r="425" spans="1:44" ht="15.75" customHeight="1" x14ac:dyDescent="0.25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  <c r="AN425" s="102"/>
      <c r="AO425" s="102"/>
      <c r="AP425" s="102"/>
      <c r="AQ425" s="102"/>
      <c r="AR425" s="102"/>
    </row>
    <row r="426" spans="1:44" ht="15.75" customHeight="1" x14ac:dyDescent="0.25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  <c r="AJ426" s="102"/>
      <c r="AK426" s="102"/>
      <c r="AL426" s="102"/>
      <c r="AM426" s="102"/>
      <c r="AN426" s="102"/>
      <c r="AO426" s="102"/>
      <c r="AP426" s="102"/>
      <c r="AQ426" s="102"/>
      <c r="AR426" s="102"/>
    </row>
    <row r="427" spans="1:44" ht="15.75" customHeight="1" x14ac:dyDescent="0.25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  <c r="AN427" s="102"/>
      <c r="AO427" s="102"/>
      <c r="AP427" s="102"/>
      <c r="AQ427" s="102"/>
      <c r="AR427" s="102"/>
    </row>
    <row r="428" spans="1:44" ht="15.75" customHeight="1" x14ac:dyDescent="0.25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  <c r="AJ428" s="102"/>
      <c r="AK428" s="102"/>
      <c r="AL428" s="102"/>
      <c r="AM428" s="102"/>
      <c r="AN428" s="102"/>
      <c r="AO428" s="102"/>
      <c r="AP428" s="102"/>
      <c r="AQ428" s="102"/>
      <c r="AR428" s="102"/>
    </row>
    <row r="429" spans="1:44" ht="15.75" customHeight="1" x14ac:dyDescent="0.25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  <c r="AJ429" s="102"/>
      <c r="AK429" s="102"/>
      <c r="AL429" s="102"/>
      <c r="AM429" s="102"/>
      <c r="AN429" s="102"/>
      <c r="AO429" s="102"/>
      <c r="AP429" s="102"/>
      <c r="AQ429" s="102"/>
      <c r="AR429" s="102"/>
    </row>
    <row r="430" spans="1:44" ht="15.75" customHeight="1" x14ac:dyDescent="0.25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  <c r="AN430" s="102"/>
      <c r="AO430" s="102"/>
      <c r="AP430" s="102"/>
      <c r="AQ430" s="102"/>
      <c r="AR430" s="102"/>
    </row>
    <row r="431" spans="1:44" ht="15.75" customHeight="1" x14ac:dyDescent="0.25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  <c r="AN431" s="102"/>
      <c r="AO431" s="102"/>
      <c r="AP431" s="102"/>
      <c r="AQ431" s="102"/>
      <c r="AR431" s="102"/>
    </row>
    <row r="432" spans="1:44" ht="15.75" customHeight="1" x14ac:dyDescent="0.25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  <c r="AN432" s="102"/>
      <c r="AO432" s="102"/>
      <c r="AP432" s="102"/>
      <c r="AQ432" s="102"/>
      <c r="AR432" s="102"/>
    </row>
    <row r="433" spans="1:44" ht="15.75" customHeight="1" x14ac:dyDescent="0.25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  <c r="AN433" s="102"/>
      <c r="AO433" s="102"/>
      <c r="AP433" s="102"/>
      <c r="AQ433" s="102"/>
      <c r="AR433" s="102"/>
    </row>
    <row r="434" spans="1:44" ht="15.75" customHeight="1" x14ac:dyDescent="0.25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  <c r="AN434" s="102"/>
      <c r="AO434" s="102"/>
      <c r="AP434" s="102"/>
      <c r="AQ434" s="102"/>
      <c r="AR434" s="102"/>
    </row>
    <row r="435" spans="1:44" ht="15.75" customHeight="1" x14ac:dyDescent="0.25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  <c r="AN435" s="102"/>
      <c r="AO435" s="102"/>
      <c r="AP435" s="102"/>
      <c r="AQ435" s="102"/>
      <c r="AR435" s="102"/>
    </row>
    <row r="436" spans="1:44" ht="15.75" customHeight="1" x14ac:dyDescent="0.25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  <c r="AN436" s="102"/>
      <c r="AO436" s="102"/>
      <c r="AP436" s="102"/>
      <c r="AQ436" s="102"/>
      <c r="AR436" s="102"/>
    </row>
    <row r="437" spans="1:44" ht="15.75" customHeight="1" x14ac:dyDescent="0.25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  <c r="AN437" s="102"/>
      <c r="AO437" s="102"/>
      <c r="AP437" s="102"/>
      <c r="AQ437" s="102"/>
      <c r="AR437" s="102"/>
    </row>
    <row r="438" spans="1:44" ht="15.75" customHeight="1" x14ac:dyDescent="0.25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  <c r="AN438" s="102"/>
      <c r="AO438" s="102"/>
      <c r="AP438" s="102"/>
      <c r="AQ438" s="102"/>
      <c r="AR438" s="102"/>
    </row>
    <row r="439" spans="1:44" ht="15.75" customHeight="1" x14ac:dyDescent="0.25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  <c r="AN439" s="102"/>
      <c r="AO439" s="102"/>
      <c r="AP439" s="102"/>
      <c r="AQ439" s="102"/>
      <c r="AR439" s="102"/>
    </row>
    <row r="440" spans="1:44" ht="15.75" customHeight="1" x14ac:dyDescent="0.25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  <c r="AN440" s="102"/>
      <c r="AO440" s="102"/>
      <c r="AP440" s="102"/>
      <c r="AQ440" s="102"/>
      <c r="AR440" s="102"/>
    </row>
    <row r="441" spans="1:44" ht="15.75" customHeight="1" x14ac:dyDescent="0.25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  <c r="AN441" s="102"/>
      <c r="AO441" s="102"/>
      <c r="AP441" s="102"/>
      <c r="AQ441" s="102"/>
      <c r="AR441" s="102"/>
    </row>
    <row r="442" spans="1:44" ht="15.75" customHeight="1" x14ac:dyDescent="0.25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  <c r="AN442" s="102"/>
      <c r="AO442" s="102"/>
      <c r="AP442" s="102"/>
      <c r="AQ442" s="102"/>
      <c r="AR442" s="102"/>
    </row>
    <row r="443" spans="1:44" ht="15.75" customHeight="1" x14ac:dyDescent="0.25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  <c r="AN443" s="102"/>
      <c r="AO443" s="102"/>
      <c r="AP443" s="102"/>
      <c r="AQ443" s="102"/>
      <c r="AR443" s="102"/>
    </row>
    <row r="444" spans="1:44" ht="15.75" customHeight="1" x14ac:dyDescent="0.25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  <c r="AN444" s="102"/>
      <c r="AO444" s="102"/>
      <c r="AP444" s="102"/>
      <c r="AQ444" s="102"/>
      <c r="AR444" s="102"/>
    </row>
    <row r="445" spans="1:44" ht="15.75" customHeight="1" x14ac:dyDescent="0.25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  <c r="AN445" s="102"/>
      <c r="AO445" s="102"/>
      <c r="AP445" s="102"/>
      <c r="AQ445" s="102"/>
      <c r="AR445" s="102"/>
    </row>
    <row r="446" spans="1:44" ht="15.75" customHeight="1" x14ac:dyDescent="0.25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  <c r="AN446" s="102"/>
      <c r="AO446" s="102"/>
      <c r="AP446" s="102"/>
      <c r="AQ446" s="102"/>
      <c r="AR446" s="102"/>
    </row>
    <row r="447" spans="1:44" ht="15.75" customHeight="1" x14ac:dyDescent="0.25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  <c r="AN447" s="102"/>
      <c r="AO447" s="102"/>
      <c r="AP447" s="102"/>
      <c r="AQ447" s="102"/>
      <c r="AR447" s="102"/>
    </row>
    <row r="448" spans="1:44" ht="15.75" customHeight="1" x14ac:dyDescent="0.25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  <c r="AN448" s="102"/>
      <c r="AO448" s="102"/>
      <c r="AP448" s="102"/>
      <c r="AQ448" s="102"/>
      <c r="AR448" s="102"/>
    </row>
    <row r="449" spans="1:44" ht="15.75" customHeight="1" x14ac:dyDescent="0.25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  <c r="AN449" s="102"/>
      <c r="AO449" s="102"/>
      <c r="AP449" s="102"/>
      <c r="AQ449" s="102"/>
      <c r="AR449" s="102"/>
    </row>
    <row r="450" spans="1:44" ht="15.75" customHeight="1" x14ac:dyDescent="0.25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  <c r="AN450" s="102"/>
      <c r="AO450" s="102"/>
      <c r="AP450" s="102"/>
      <c r="AQ450" s="102"/>
      <c r="AR450" s="102"/>
    </row>
    <row r="451" spans="1:44" ht="15.75" customHeight="1" x14ac:dyDescent="0.25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  <c r="AN451" s="102"/>
      <c r="AO451" s="102"/>
      <c r="AP451" s="102"/>
      <c r="AQ451" s="102"/>
      <c r="AR451" s="102"/>
    </row>
    <row r="452" spans="1:44" ht="15.75" customHeight="1" x14ac:dyDescent="0.25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  <c r="AN452" s="102"/>
      <c r="AO452" s="102"/>
      <c r="AP452" s="102"/>
      <c r="AQ452" s="102"/>
      <c r="AR452" s="102"/>
    </row>
    <row r="453" spans="1:44" ht="15.75" customHeight="1" x14ac:dyDescent="0.25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  <c r="AN453" s="102"/>
      <c r="AO453" s="102"/>
      <c r="AP453" s="102"/>
      <c r="AQ453" s="102"/>
      <c r="AR453" s="102"/>
    </row>
    <row r="454" spans="1:44" ht="15.75" customHeight="1" x14ac:dyDescent="0.25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  <c r="AN454" s="102"/>
      <c r="AO454" s="102"/>
      <c r="AP454" s="102"/>
      <c r="AQ454" s="102"/>
      <c r="AR454" s="102"/>
    </row>
    <row r="455" spans="1:44" ht="15.75" customHeight="1" x14ac:dyDescent="0.25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  <c r="AN455" s="102"/>
      <c r="AO455" s="102"/>
      <c r="AP455" s="102"/>
      <c r="AQ455" s="102"/>
      <c r="AR455" s="102"/>
    </row>
    <row r="456" spans="1:44" ht="15.75" customHeight="1" x14ac:dyDescent="0.25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  <c r="AN456" s="102"/>
      <c r="AO456" s="102"/>
      <c r="AP456" s="102"/>
      <c r="AQ456" s="102"/>
      <c r="AR456" s="102"/>
    </row>
    <row r="457" spans="1:44" ht="15.75" customHeight="1" x14ac:dyDescent="0.25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  <c r="AN457" s="102"/>
      <c r="AO457" s="102"/>
      <c r="AP457" s="102"/>
      <c r="AQ457" s="102"/>
      <c r="AR457" s="102"/>
    </row>
    <row r="458" spans="1:44" ht="15.75" customHeight="1" x14ac:dyDescent="0.25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  <c r="AN458" s="102"/>
      <c r="AO458" s="102"/>
      <c r="AP458" s="102"/>
      <c r="AQ458" s="102"/>
      <c r="AR458" s="102"/>
    </row>
    <row r="459" spans="1:44" ht="15.75" customHeight="1" x14ac:dyDescent="0.25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  <c r="AN459" s="102"/>
      <c r="AO459" s="102"/>
      <c r="AP459" s="102"/>
      <c r="AQ459" s="102"/>
      <c r="AR459" s="102"/>
    </row>
    <row r="460" spans="1:44" ht="15.75" customHeight="1" x14ac:dyDescent="0.25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  <c r="AN460" s="102"/>
      <c r="AO460" s="102"/>
      <c r="AP460" s="102"/>
      <c r="AQ460" s="102"/>
      <c r="AR460" s="102"/>
    </row>
    <row r="461" spans="1:44" ht="15.75" customHeight="1" x14ac:dyDescent="0.25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  <c r="AN461" s="102"/>
      <c r="AO461" s="102"/>
      <c r="AP461" s="102"/>
      <c r="AQ461" s="102"/>
      <c r="AR461" s="102"/>
    </row>
    <row r="462" spans="1:44" ht="15.75" customHeight="1" x14ac:dyDescent="0.25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  <c r="AN462" s="102"/>
      <c r="AO462" s="102"/>
      <c r="AP462" s="102"/>
      <c r="AQ462" s="102"/>
      <c r="AR462" s="102"/>
    </row>
    <row r="463" spans="1:44" ht="15.75" customHeight="1" x14ac:dyDescent="0.25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  <c r="AN463" s="102"/>
      <c r="AO463" s="102"/>
      <c r="AP463" s="102"/>
      <c r="AQ463" s="102"/>
      <c r="AR463" s="102"/>
    </row>
    <row r="464" spans="1:44" ht="15.75" customHeight="1" x14ac:dyDescent="0.25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  <c r="AN464" s="102"/>
      <c r="AO464" s="102"/>
      <c r="AP464" s="102"/>
      <c r="AQ464" s="102"/>
      <c r="AR464" s="102"/>
    </row>
    <row r="465" spans="1:44" ht="15.75" customHeight="1" x14ac:dyDescent="0.25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  <c r="AN465" s="102"/>
      <c r="AO465" s="102"/>
      <c r="AP465" s="102"/>
      <c r="AQ465" s="102"/>
      <c r="AR465" s="102"/>
    </row>
    <row r="466" spans="1:44" ht="15.75" customHeight="1" x14ac:dyDescent="0.25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  <c r="AN466" s="102"/>
      <c r="AO466" s="102"/>
      <c r="AP466" s="102"/>
      <c r="AQ466" s="102"/>
      <c r="AR466" s="102"/>
    </row>
    <row r="467" spans="1:44" ht="15.75" customHeight="1" x14ac:dyDescent="0.25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  <c r="AN467" s="102"/>
      <c r="AO467" s="102"/>
      <c r="AP467" s="102"/>
      <c r="AQ467" s="102"/>
      <c r="AR467" s="102"/>
    </row>
    <row r="468" spans="1:44" ht="15.75" customHeight="1" x14ac:dyDescent="0.25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  <c r="AN468" s="102"/>
      <c r="AO468" s="102"/>
      <c r="AP468" s="102"/>
      <c r="AQ468" s="102"/>
      <c r="AR468" s="102"/>
    </row>
    <row r="469" spans="1:44" ht="15.75" customHeight="1" x14ac:dyDescent="0.25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2"/>
      <c r="AO469" s="102"/>
      <c r="AP469" s="102"/>
      <c r="AQ469" s="102"/>
      <c r="AR469" s="102"/>
    </row>
    <row r="470" spans="1:44" ht="15.75" customHeight="1" x14ac:dyDescent="0.25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  <c r="AN470" s="102"/>
      <c r="AO470" s="102"/>
      <c r="AP470" s="102"/>
      <c r="AQ470" s="102"/>
      <c r="AR470" s="102"/>
    </row>
    <row r="471" spans="1:44" ht="15.75" customHeight="1" x14ac:dyDescent="0.25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  <c r="AN471" s="102"/>
      <c r="AO471" s="102"/>
      <c r="AP471" s="102"/>
      <c r="AQ471" s="102"/>
      <c r="AR471" s="102"/>
    </row>
    <row r="472" spans="1:44" ht="15.75" customHeight="1" x14ac:dyDescent="0.25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2"/>
      <c r="AO472" s="102"/>
      <c r="AP472" s="102"/>
      <c r="AQ472" s="102"/>
      <c r="AR472" s="102"/>
    </row>
    <row r="473" spans="1:44" ht="15.75" customHeight="1" x14ac:dyDescent="0.25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2"/>
      <c r="AO473" s="102"/>
      <c r="AP473" s="102"/>
      <c r="AQ473" s="102"/>
      <c r="AR473" s="102"/>
    </row>
    <row r="474" spans="1:44" ht="15.75" customHeight="1" x14ac:dyDescent="0.25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2"/>
      <c r="AO474" s="102"/>
      <c r="AP474" s="102"/>
      <c r="AQ474" s="102"/>
      <c r="AR474" s="102"/>
    </row>
    <row r="475" spans="1:44" ht="15.75" customHeight="1" x14ac:dyDescent="0.25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2"/>
      <c r="AO475" s="102"/>
      <c r="AP475" s="102"/>
      <c r="AQ475" s="102"/>
      <c r="AR475" s="102"/>
    </row>
    <row r="476" spans="1:44" ht="15.75" customHeight="1" x14ac:dyDescent="0.25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2"/>
      <c r="AO476" s="102"/>
      <c r="AP476" s="102"/>
      <c r="AQ476" s="102"/>
      <c r="AR476" s="102"/>
    </row>
    <row r="477" spans="1:44" ht="15.75" customHeight="1" x14ac:dyDescent="0.25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2"/>
      <c r="AO477" s="102"/>
      <c r="AP477" s="102"/>
      <c r="AQ477" s="102"/>
      <c r="AR477" s="102"/>
    </row>
    <row r="478" spans="1:44" ht="15.75" customHeight="1" x14ac:dyDescent="0.25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2"/>
      <c r="AO478" s="102"/>
      <c r="AP478" s="102"/>
      <c r="AQ478" s="102"/>
      <c r="AR478" s="102"/>
    </row>
    <row r="479" spans="1:44" ht="15.75" customHeight="1" x14ac:dyDescent="0.25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</row>
    <row r="480" spans="1:44" ht="15.75" customHeight="1" x14ac:dyDescent="0.25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</row>
    <row r="481" spans="1:44" ht="15.75" customHeight="1" x14ac:dyDescent="0.25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  <c r="AR481" s="102"/>
    </row>
    <row r="482" spans="1:44" ht="15.75" customHeight="1" x14ac:dyDescent="0.25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  <c r="AR482" s="102"/>
    </row>
    <row r="483" spans="1:44" ht="15.75" customHeight="1" x14ac:dyDescent="0.25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</row>
    <row r="484" spans="1:44" ht="15.75" customHeight="1" x14ac:dyDescent="0.25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</row>
    <row r="485" spans="1:44" ht="15.75" customHeight="1" x14ac:dyDescent="0.25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</row>
    <row r="486" spans="1:44" ht="15.75" customHeight="1" x14ac:dyDescent="0.25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</row>
    <row r="487" spans="1:44" ht="15.75" customHeight="1" x14ac:dyDescent="0.25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</row>
    <row r="488" spans="1:44" ht="15.75" customHeight="1" x14ac:dyDescent="0.25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</row>
    <row r="489" spans="1:44" ht="15.75" customHeight="1" x14ac:dyDescent="0.25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</row>
    <row r="490" spans="1:44" ht="15.75" customHeight="1" x14ac:dyDescent="0.25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</row>
    <row r="491" spans="1:44" ht="15.75" customHeight="1" x14ac:dyDescent="0.25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</row>
    <row r="492" spans="1:44" ht="15.75" customHeight="1" x14ac:dyDescent="0.25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</row>
    <row r="493" spans="1:44" ht="15.75" customHeight="1" x14ac:dyDescent="0.25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</row>
    <row r="494" spans="1:44" ht="15.75" customHeight="1" x14ac:dyDescent="0.25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</row>
    <row r="495" spans="1:44" ht="15.75" customHeight="1" x14ac:dyDescent="0.2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</row>
    <row r="496" spans="1:44" ht="15.75" customHeight="1" x14ac:dyDescent="0.25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</row>
    <row r="497" spans="1:44" ht="15.75" customHeight="1" x14ac:dyDescent="0.25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</row>
    <row r="498" spans="1:44" ht="15.75" customHeight="1" x14ac:dyDescent="0.25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</row>
    <row r="499" spans="1:44" ht="15.75" customHeight="1" x14ac:dyDescent="0.25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</row>
    <row r="500" spans="1:44" ht="15.75" customHeight="1" x14ac:dyDescent="0.25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</row>
    <row r="501" spans="1:44" ht="15.75" customHeight="1" x14ac:dyDescent="0.25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</row>
    <row r="502" spans="1:44" ht="15.75" customHeight="1" x14ac:dyDescent="0.25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</row>
    <row r="503" spans="1:44" ht="15.75" customHeight="1" x14ac:dyDescent="0.25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</row>
    <row r="504" spans="1:44" ht="15.75" customHeight="1" x14ac:dyDescent="0.25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</row>
    <row r="505" spans="1:44" ht="15.75" customHeight="1" x14ac:dyDescent="0.2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</row>
    <row r="506" spans="1:44" ht="15.75" customHeight="1" x14ac:dyDescent="0.25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</row>
    <row r="507" spans="1:44" ht="15.75" customHeight="1" x14ac:dyDescent="0.25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</row>
    <row r="508" spans="1:44" ht="15.75" customHeight="1" x14ac:dyDescent="0.25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</row>
    <row r="509" spans="1:44" ht="15.75" customHeight="1" x14ac:dyDescent="0.25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</row>
    <row r="510" spans="1:44" ht="15.75" customHeight="1" x14ac:dyDescent="0.25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</row>
    <row r="511" spans="1:44" ht="15.75" customHeight="1" x14ac:dyDescent="0.25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</row>
    <row r="512" spans="1:44" ht="15.75" customHeight="1" x14ac:dyDescent="0.25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</row>
    <row r="513" spans="1:44" ht="15.75" customHeight="1" x14ac:dyDescent="0.25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</row>
    <row r="514" spans="1:44" ht="15.75" customHeight="1" x14ac:dyDescent="0.25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</row>
    <row r="515" spans="1:44" ht="15.75" customHeight="1" x14ac:dyDescent="0.2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</row>
    <row r="516" spans="1:44" ht="15.75" customHeight="1" x14ac:dyDescent="0.25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</row>
    <row r="517" spans="1:44" ht="15.75" customHeight="1" x14ac:dyDescent="0.25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</row>
    <row r="518" spans="1:44" ht="15.75" customHeight="1" x14ac:dyDescent="0.25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</row>
    <row r="519" spans="1:44" ht="15.75" customHeight="1" x14ac:dyDescent="0.25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</row>
    <row r="520" spans="1:44" ht="15.75" customHeight="1" x14ac:dyDescent="0.25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</row>
    <row r="521" spans="1:44" ht="15.75" customHeight="1" x14ac:dyDescent="0.25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</row>
    <row r="522" spans="1:44" ht="15.75" customHeight="1" x14ac:dyDescent="0.25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</row>
    <row r="523" spans="1:44" ht="15.75" customHeight="1" x14ac:dyDescent="0.25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</row>
    <row r="524" spans="1:44" ht="15.75" customHeight="1" x14ac:dyDescent="0.25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</row>
    <row r="525" spans="1:44" ht="15.75" customHeight="1" x14ac:dyDescent="0.2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</row>
    <row r="526" spans="1:44" ht="15.75" customHeight="1" x14ac:dyDescent="0.25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</row>
    <row r="527" spans="1:44" ht="15.75" customHeight="1" x14ac:dyDescent="0.25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</row>
    <row r="528" spans="1:44" ht="15.75" customHeight="1" x14ac:dyDescent="0.25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</row>
    <row r="529" spans="1:44" ht="15.75" customHeight="1" x14ac:dyDescent="0.25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</row>
    <row r="530" spans="1:44" ht="15.75" customHeight="1" x14ac:dyDescent="0.25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</row>
    <row r="531" spans="1:44" ht="15.75" customHeight="1" x14ac:dyDescent="0.25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</row>
    <row r="532" spans="1:44" ht="15.75" customHeight="1" x14ac:dyDescent="0.25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</row>
    <row r="533" spans="1:44" ht="15.75" customHeight="1" x14ac:dyDescent="0.25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</row>
    <row r="534" spans="1:44" ht="15.75" customHeight="1" x14ac:dyDescent="0.25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</row>
    <row r="535" spans="1:44" ht="15.75" customHeight="1" x14ac:dyDescent="0.2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</row>
    <row r="536" spans="1:44" ht="15.75" customHeight="1" x14ac:dyDescent="0.25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</row>
    <row r="537" spans="1:44" ht="15.75" customHeight="1" x14ac:dyDescent="0.25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</row>
    <row r="538" spans="1:44" ht="15.75" customHeight="1" x14ac:dyDescent="0.25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</row>
    <row r="539" spans="1:44" ht="15.75" customHeight="1" x14ac:dyDescent="0.25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</row>
    <row r="540" spans="1:44" ht="15.75" customHeight="1" x14ac:dyDescent="0.25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</row>
    <row r="541" spans="1:44" ht="15.75" customHeight="1" x14ac:dyDescent="0.25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</row>
    <row r="542" spans="1:44" ht="15.75" customHeight="1" x14ac:dyDescent="0.25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</row>
    <row r="543" spans="1:44" ht="15.75" customHeight="1" x14ac:dyDescent="0.25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</row>
    <row r="544" spans="1:44" ht="15.75" customHeight="1" x14ac:dyDescent="0.25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  <c r="AN544" s="102"/>
      <c r="AO544" s="102"/>
      <c r="AP544" s="102"/>
      <c r="AQ544" s="102"/>
      <c r="AR544" s="102"/>
    </row>
    <row r="545" spans="1:44" ht="15.75" customHeight="1" x14ac:dyDescent="0.2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  <c r="AN545" s="102"/>
      <c r="AO545" s="102"/>
      <c r="AP545" s="102"/>
      <c r="AQ545" s="102"/>
      <c r="AR545" s="102"/>
    </row>
    <row r="546" spans="1:44" ht="15.75" customHeight="1" x14ac:dyDescent="0.25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  <c r="AN546" s="102"/>
      <c r="AO546" s="102"/>
      <c r="AP546" s="102"/>
      <c r="AQ546" s="102"/>
      <c r="AR546" s="102"/>
    </row>
    <row r="547" spans="1:44" ht="15.75" customHeight="1" x14ac:dyDescent="0.25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  <c r="AN547" s="102"/>
      <c r="AO547" s="102"/>
      <c r="AP547" s="102"/>
      <c r="AQ547" s="102"/>
      <c r="AR547" s="102"/>
    </row>
    <row r="548" spans="1:44" ht="15.75" customHeight="1" x14ac:dyDescent="0.25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  <c r="AN548" s="102"/>
      <c r="AO548" s="102"/>
      <c r="AP548" s="102"/>
      <c r="AQ548" s="102"/>
      <c r="AR548" s="102"/>
    </row>
    <row r="549" spans="1:44" ht="15.75" customHeight="1" x14ac:dyDescent="0.25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  <c r="AN549" s="102"/>
      <c r="AO549" s="102"/>
      <c r="AP549" s="102"/>
      <c r="AQ549" s="102"/>
      <c r="AR549" s="102"/>
    </row>
    <row r="550" spans="1:44" ht="15.75" customHeight="1" x14ac:dyDescent="0.25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  <c r="AN550" s="102"/>
      <c r="AO550" s="102"/>
      <c r="AP550" s="102"/>
      <c r="AQ550" s="102"/>
      <c r="AR550" s="102"/>
    </row>
    <row r="551" spans="1:44" ht="15.75" customHeight="1" x14ac:dyDescent="0.25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  <c r="AN551" s="102"/>
      <c r="AO551" s="102"/>
      <c r="AP551" s="102"/>
      <c r="AQ551" s="102"/>
      <c r="AR551" s="102"/>
    </row>
    <row r="552" spans="1:44" ht="15.75" customHeight="1" x14ac:dyDescent="0.25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  <c r="AN552" s="102"/>
      <c r="AO552" s="102"/>
      <c r="AP552" s="102"/>
      <c r="AQ552" s="102"/>
      <c r="AR552" s="102"/>
    </row>
    <row r="553" spans="1:44" ht="15.75" customHeight="1" x14ac:dyDescent="0.25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  <c r="AN553" s="102"/>
      <c r="AO553" s="102"/>
      <c r="AP553" s="102"/>
      <c r="AQ553" s="102"/>
      <c r="AR553" s="102"/>
    </row>
    <row r="554" spans="1:44" ht="15.75" customHeight="1" x14ac:dyDescent="0.25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  <c r="AN554" s="102"/>
      <c r="AO554" s="102"/>
      <c r="AP554" s="102"/>
      <c r="AQ554" s="102"/>
      <c r="AR554" s="102"/>
    </row>
    <row r="555" spans="1:44" ht="15.75" customHeight="1" x14ac:dyDescent="0.2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  <c r="AN555" s="102"/>
      <c r="AO555" s="102"/>
      <c r="AP555" s="102"/>
      <c r="AQ555" s="102"/>
      <c r="AR555" s="102"/>
    </row>
    <row r="556" spans="1:44" ht="15.75" customHeight="1" x14ac:dyDescent="0.25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  <c r="AR556" s="102"/>
    </row>
    <row r="557" spans="1:44" ht="15.75" customHeight="1" x14ac:dyDescent="0.25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  <c r="AR557" s="102"/>
    </row>
    <row r="558" spans="1:44" ht="15.75" customHeight="1" x14ac:dyDescent="0.25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  <c r="AN558" s="102"/>
      <c r="AO558" s="102"/>
      <c r="AP558" s="102"/>
      <c r="AQ558" s="102"/>
      <c r="AR558" s="102"/>
    </row>
    <row r="559" spans="1:44" ht="15.75" customHeight="1" x14ac:dyDescent="0.25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  <c r="AN559" s="102"/>
      <c r="AO559" s="102"/>
      <c r="AP559" s="102"/>
      <c r="AQ559" s="102"/>
      <c r="AR559" s="102"/>
    </row>
    <row r="560" spans="1:44" ht="15.75" customHeight="1" x14ac:dyDescent="0.25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  <c r="AN560" s="102"/>
      <c r="AO560" s="102"/>
      <c r="AP560" s="102"/>
      <c r="AQ560" s="102"/>
      <c r="AR560" s="102"/>
    </row>
    <row r="561" spans="1:44" ht="15.75" customHeight="1" x14ac:dyDescent="0.25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  <c r="AN561" s="102"/>
      <c r="AO561" s="102"/>
      <c r="AP561" s="102"/>
      <c r="AQ561" s="102"/>
      <c r="AR561" s="102"/>
    </row>
    <row r="562" spans="1:44" ht="15.75" customHeight="1" x14ac:dyDescent="0.25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  <c r="AN562" s="102"/>
      <c r="AO562" s="102"/>
      <c r="AP562" s="102"/>
      <c r="AQ562" s="102"/>
      <c r="AR562" s="102"/>
    </row>
    <row r="563" spans="1:44" ht="15.75" customHeight="1" x14ac:dyDescent="0.25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  <c r="AN563" s="102"/>
      <c r="AO563" s="102"/>
      <c r="AP563" s="102"/>
      <c r="AQ563" s="102"/>
      <c r="AR563" s="102"/>
    </row>
    <row r="564" spans="1:44" ht="15.75" customHeight="1" x14ac:dyDescent="0.25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</row>
    <row r="565" spans="1:44" ht="15.75" customHeight="1" x14ac:dyDescent="0.2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</row>
    <row r="566" spans="1:44" ht="15.75" customHeight="1" x14ac:dyDescent="0.25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</row>
    <row r="567" spans="1:44" ht="15.75" customHeight="1" x14ac:dyDescent="0.25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</row>
    <row r="568" spans="1:44" ht="15.75" customHeight="1" x14ac:dyDescent="0.25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</row>
    <row r="569" spans="1:44" ht="15.75" customHeight="1" x14ac:dyDescent="0.25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</row>
    <row r="570" spans="1:44" ht="15.75" customHeight="1" x14ac:dyDescent="0.25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</row>
    <row r="571" spans="1:44" ht="15.75" customHeight="1" x14ac:dyDescent="0.25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</row>
    <row r="572" spans="1:44" ht="15.75" customHeight="1" x14ac:dyDescent="0.25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</row>
    <row r="573" spans="1:44" ht="15.75" customHeight="1" x14ac:dyDescent="0.25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</row>
    <row r="574" spans="1:44" ht="15.75" customHeight="1" x14ac:dyDescent="0.25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</row>
    <row r="575" spans="1:44" ht="15.75" customHeight="1" x14ac:dyDescent="0.2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</row>
    <row r="576" spans="1:44" ht="15.75" customHeight="1" x14ac:dyDescent="0.25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</row>
    <row r="577" spans="1:44" ht="15.75" customHeight="1" x14ac:dyDescent="0.25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</row>
    <row r="578" spans="1:44" ht="15.75" customHeight="1" x14ac:dyDescent="0.25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</row>
    <row r="579" spans="1:44" ht="15.75" customHeight="1" x14ac:dyDescent="0.25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</row>
    <row r="580" spans="1:44" ht="15.75" customHeight="1" x14ac:dyDescent="0.25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</row>
    <row r="581" spans="1:44" ht="15.75" customHeight="1" x14ac:dyDescent="0.25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</row>
    <row r="582" spans="1:44" ht="15.75" customHeight="1" x14ac:dyDescent="0.25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</row>
    <row r="583" spans="1:44" ht="15.75" customHeight="1" x14ac:dyDescent="0.25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</row>
    <row r="584" spans="1:44" ht="15.75" customHeight="1" x14ac:dyDescent="0.25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</row>
    <row r="585" spans="1:44" ht="15.75" customHeight="1" x14ac:dyDescent="0.2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</row>
    <row r="586" spans="1:44" ht="15.75" customHeight="1" x14ac:dyDescent="0.25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</row>
    <row r="587" spans="1:44" ht="15.75" customHeight="1" x14ac:dyDescent="0.25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</row>
    <row r="588" spans="1:44" ht="15.75" customHeight="1" x14ac:dyDescent="0.25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  <c r="AN588" s="102"/>
      <c r="AO588" s="102"/>
      <c r="AP588" s="102"/>
      <c r="AQ588" s="102"/>
      <c r="AR588" s="102"/>
    </row>
    <row r="589" spans="1:44" ht="15.75" customHeight="1" x14ac:dyDescent="0.25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  <c r="AN589" s="102"/>
      <c r="AO589" s="102"/>
      <c r="AP589" s="102"/>
      <c r="AQ589" s="102"/>
      <c r="AR589" s="102"/>
    </row>
    <row r="590" spans="1:44" ht="15.75" customHeight="1" x14ac:dyDescent="0.25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  <c r="AN590" s="102"/>
      <c r="AO590" s="102"/>
      <c r="AP590" s="102"/>
      <c r="AQ590" s="102"/>
      <c r="AR590" s="102"/>
    </row>
    <row r="591" spans="1:44" ht="15.75" customHeight="1" x14ac:dyDescent="0.25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  <c r="AN591" s="102"/>
      <c r="AO591" s="102"/>
      <c r="AP591" s="102"/>
      <c r="AQ591" s="102"/>
      <c r="AR591" s="102"/>
    </row>
    <row r="592" spans="1:44" ht="15.75" customHeight="1" x14ac:dyDescent="0.25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</row>
    <row r="593" spans="1:44" ht="15.75" customHeight="1" x14ac:dyDescent="0.25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  <c r="AN593" s="102"/>
      <c r="AO593" s="102"/>
      <c r="AP593" s="102"/>
      <c r="AQ593" s="102"/>
      <c r="AR593" s="102"/>
    </row>
    <row r="594" spans="1:44" ht="15.75" customHeight="1" x14ac:dyDescent="0.25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  <c r="AN594" s="102"/>
      <c r="AO594" s="102"/>
      <c r="AP594" s="102"/>
      <c r="AQ594" s="102"/>
      <c r="AR594" s="102"/>
    </row>
    <row r="595" spans="1:44" ht="15.75" customHeight="1" x14ac:dyDescent="0.2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  <c r="AN595" s="102"/>
      <c r="AO595" s="102"/>
      <c r="AP595" s="102"/>
      <c r="AQ595" s="102"/>
      <c r="AR595" s="102"/>
    </row>
    <row r="596" spans="1:44" ht="15.75" customHeight="1" x14ac:dyDescent="0.25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</row>
    <row r="597" spans="1:44" ht="15.75" customHeight="1" x14ac:dyDescent="0.25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  <c r="AN597" s="102"/>
      <c r="AO597" s="102"/>
      <c r="AP597" s="102"/>
      <c r="AQ597" s="102"/>
      <c r="AR597" s="102"/>
    </row>
    <row r="598" spans="1:44" ht="15.75" customHeight="1" x14ac:dyDescent="0.25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  <c r="AN598" s="102"/>
      <c r="AO598" s="102"/>
      <c r="AP598" s="102"/>
      <c r="AQ598" s="102"/>
      <c r="AR598" s="102"/>
    </row>
    <row r="599" spans="1:44" ht="15.75" customHeight="1" x14ac:dyDescent="0.25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  <c r="AN599" s="102"/>
      <c r="AO599" s="102"/>
      <c r="AP599" s="102"/>
      <c r="AQ599" s="102"/>
      <c r="AR599" s="102"/>
    </row>
    <row r="600" spans="1:44" ht="15.75" customHeight="1" x14ac:dyDescent="0.25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  <c r="AN600" s="102"/>
      <c r="AO600" s="102"/>
      <c r="AP600" s="102"/>
      <c r="AQ600" s="102"/>
      <c r="AR600" s="102"/>
    </row>
    <row r="601" spans="1:44" ht="15.75" customHeight="1" x14ac:dyDescent="0.25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  <c r="AN601" s="102"/>
      <c r="AO601" s="102"/>
      <c r="AP601" s="102"/>
      <c r="AQ601" s="102"/>
      <c r="AR601" s="102"/>
    </row>
    <row r="602" spans="1:44" ht="15.75" customHeight="1" x14ac:dyDescent="0.25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  <c r="AN602" s="102"/>
      <c r="AO602" s="102"/>
      <c r="AP602" s="102"/>
      <c r="AQ602" s="102"/>
      <c r="AR602" s="102"/>
    </row>
    <row r="603" spans="1:44" ht="15.75" customHeight="1" x14ac:dyDescent="0.25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  <c r="AN603" s="102"/>
      <c r="AO603" s="102"/>
      <c r="AP603" s="102"/>
      <c r="AQ603" s="102"/>
      <c r="AR603" s="102"/>
    </row>
    <row r="604" spans="1:44" ht="15.75" customHeight="1" x14ac:dyDescent="0.25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  <c r="AN604" s="102"/>
      <c r="AO604" s="102"/>
      <c r="AP604" s="102"/>
      <c r="AQ604" s="102"/>
      <c r="AR604" s="102"/>
    </row>
    <row r="605" spans="1:44" ht="15.75" customHeight="1" x14ac:dyDescent="0.25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  <c r="AN605" s="102"/>
      <c r="AO605" s="102"/>
      <c r="AP605" s="102"/>
      <c r="AQ605" s="102"/>
      <c r="AR605" s="102"/>
    </row>
    <row r="606" spans="1:44" ht="15.75" customHeight="1" x14ac:dyDescent="0.25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  <c r="AN606" s="102"/>
      <c r="AO606" s="102"/>
      <c r="AP606" s="102"/>
      <c r="AQ606" s="102"/>
      <c r="AR606" s="102"/>
    </row>
    <row r="607" spans="1:44" ht="15.75" customHeight="1" x14ac:dyDescent="0.25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  <c r="AN607" s="102"/>
      <c r="AO607" s="102"/>
      <c r="AP607" s="102"/>
      <c r="AQ607" s="102"/>
      <c r="AR607" s="102"/>
    </row>
    <row r="608" spans="1:44" ht="15.75" customHeight="1" x14ac:dyDescent="0.25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  <c r="AN608" s="102"/>
      <c r="AO608" s="102"/>
      <c r="AP608" s="102"/>
      <c r="AQ608" s="102"/>
      <c r="AR608" s="102"/>
    </row>
    <row r="609" spans="1:44" ht="15.75" customHeight="1" x14ac:dyDescent="0.25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  <c r="AN609" s="102"/>
      <c r="AO609" s="102"/>
      <c r="AP609" s="102"/>
      <c r="AQ609" s="102"/>
      <c r="AR609" s="102"/>
    </row>
    <row r="610" spans="1:44" ht="15.75" customHeight="1" x14ac:dyDescent="0.25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  <c r="AN610" s="102"/>
      <c r="AO610" s="102"/>
      <c r="AP610" s="102"/>
      <c r="AQ610" s="102"/>
      <c r="AR610" s="102"/>
    </row>
    <row r="611" spans="1:44" ht="15.75" customHeight="1" x14ac:dyDescent="0.25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  <c r="AN611" s="102"/>
      <c r="AO611" s="102"/>
      <c r="AP611" s="102"/>
      <c r="AQ611" s="102"/>
      <c r="AR611" s="102"/>
    </row>
    <row r="612" spans="1:44" ht="15.75" customHeight="1" x14ac:dyDescent="0.25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  <c r="AN612" s="102"/>
      <c r="AO612" s="102"/>
      <c r="AP612" s="102"/>
      <c r="AQ612" s="102"/>
      <c r="AR612" s="102"/>
    </row>
    <row r="613" spans="1:44" ht="15.75" customHeight="1" x14ac:dyDescent="0.25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  <c r="AN613" s="102"/>
      <c r="AO613" s="102"/>
      <c r="AP613" s="102"/>
      <c r="AQ613" s="102"/>
      <c r="AR613" s="102"/>
    </row>
    <row r="614" spans="1:44" ht="15.75" customHeight="1" x14ac:dyDescent="0.25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  <c r="AN614" s="102"/>
      <c r="AO614" s="102"/>
      <c r="AP614" s="102"/>
      <c r="AQ614" s="102"/>
      <c r="AR614" s="102"/>
    </row>
    <row r="615" spans="1:44" ht="15.75" customHeight="1" x14ac:dyDescent="0.25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  <c r="AN615" s="102"/>
      <c r="AO615" s="102"/>
      <c r="AP615" s="102"/>
      <c r="AQ615" s="102"/>
      <c r="AR615" s="102"/>
    </row>
    <row r="616" spans="1:44" ht="15.75" customHeight="1" x14ac:dyDescent="0.25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  <c r="AN616" s="102"/>
      <c r="AO616" s="102"/>
      <c r="AP616" s="102"/>
      <c r="AQ616" s="102"/>
      <c r="AR616" s="102"/>
    </row>
    <row r="617" spans="1:44" ht="15.75" customHeight="1" x14ac:dyDescent="0.25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  <c r="AN617" s="102"/>
      <c r="AO617" s="102"/>
      <c r="AP617" s="102"/>
      <c r="AQ617" s="102"/>
      <c r="AR617" s="102"/>
    </row>
    <row r="618" spans="1:44" ht="15.75" customHeight="1" x14ac:dyDescent="0.25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  <c r="AN618" s="102"/>
      <c r="AO618" s="102"/>
      <c r="AP618" s="102"/>
      <c r="AQ618" s="102"/>
      <c r="AR618" s="102"/>
    </row>
    <row r="619" spans="1:44" ht="15.75" customHeight="1" x14ac:dyDescent="0.25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  <c r="AN619" s="102"/>
      <c r="AO619" s="102"/>
      <c r="AP619" s="102"/>
      <c r="AQ619" s="102"/>
      <c r="AR619" s="102"/>
    </row>
    <row r="620" spans="1:44" ht="15.75" customHeight="1" x14ac:dyDescent="0.25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  <c r="AN620" s="102"/>
      <c r="AO620" s="102"/>
      <c r="AP620" s="102"/>
      <c r="AQ620" s="102"/>
      <c r="AR620" s="102"/>
    </row>
    <row r="621" spans="1:44" ht="15.75" customHeight="1" x14ac:dyDescent="0.25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  <c r="AN621" s="102"/>
      <c r="AO621" s="102"/>
      <c r="AP621" s="102"/>
      <c r="AQ621" s="102"/>
      <c r="AR621" s="102"/>
    </row>
    <row r="622" spans="1:44" ht="15.75" customHeight="1" x14ac:dyDescent="0.25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  <c r="AN622" s="102"/>
      <c r="AO622" s="102"/>
      <c r="AP622" s="102"/>
      <c r="AQ622" s="102"/>
      <c r="AR622" s="102"/>
    </row>
    <row r="623" spans="1:44" ht="15.75" customHeight="1" x14ac:dyDescent="0.25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  <c r="AN623" s="102"/>
      <c r="AO623" s="102"/>
      <c r="AP623" s="102"/>
      <c r="AQ623" s="102"/>
      <c r="AR623" s="102"/>
    </row>
    <row r="624" spans="1:44" ht="15.75" customHeight="1" x14ac:dyDescent="0.25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  <c r="AN624" s="102"/>
      <c r="AO624" s="102"/>
      <c r="AP624" s="102"/>
      <c r="AQ624" s="102"/>
      <c r="AR624" s="102"/>
    </row>
    <row r="625" spans="1:44" ht="15.75" customHeight="1" x14ac:dyDescent="0.25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  <c r="AN625" s="102"/>
      <c r="AO625" s="102"/>
      <c r="AP625" s="102"/>
      <c r="AQ625" s="102"/>
      <c r="AR625" s="102"/>
    </row>
    <row r="626" spans="1:44" ht="15.75" customHeight="1" x14ac:dyDescent="0.25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  <c r="AN626" s="102"/>
      <c r="AO626" s="102"/>
      <c r="AP626" s="102"/>
      <c r="AQ626" s="102"/>
      <c r="AR626" s="102"/>
    </row>
    <row r="627" spans="1:44" ht="15.75" customHeight="1" x14ac:dyDescent="0.25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  <c r="AN627" s="102"/>
      <c r="AO627" s="102"/>
      <c r="AP627" s="102"/>
      <c r="AQ627" s="102"/>
      <c r="AR627" s="102"/>
    </row>
    <row r="628" spans="1:44" ht="15.75" customHeight="1" x14ac:dyDescent="0.25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  <c r="AN628" s="102"/>
      <c r="AO628" s="102"/>
      <c r="AP628" s="102"/>
      <c r="AQ628" s="102"/>
      <c r="AR628" s="102"/>
    </row>
    <row r="629" spans="1:44" ht="15.75" customHeight="1" x14ac:dyDescent="0.25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  <c r="AN629" s="102"/>
      <c r="AO629" s="102"/>
      <c r="AP629" s="102"/>
      <c r="AQ629" s="102"/>
      <c r="AR629" s="102"/>
    </row>
    <row r="630" spans="1:44" ht="15.75" customHeight="1" x14ac:dyDescent="0.25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  <c r="AN630" s="102"/>
      <c r="AO630" s="102"/>
      <c r="AP630" s="102"/>
      <c r="AQ630" s="102"/>
      <c r="AR630" s="102"/>
    </row>
    <row r="631" spans="1:44" ht="15.75" customHeight="1" x14ac:dyDescent="0.25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  <c r="AN631" s="102"/>
      <c r="AO631" s="102"/>
      <c r="AP631" s="102"/>
      <c r="AQ631" s="102"/>
      <c r="AR631" s="102"/>
    </row>
    <row r="632" spans="1:44" ht="15.75" customHeight="1" x14ac:dyDescent="0.25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  <c r="AN632" s="102"/>
      <c r="AO632" s="102"/>
      <c r="AP632" s="102"/>
      <c r="AQ632" s="102"/>
      <c r="AR632" s="102"/>
    </row>
    <row r="633" spans="1:44" ht="15.75" customHeight="1" x14ac:dyDescent="0.25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  <c r="AN633" s="102"/>
      <c r="AO633" s="102"/>
      <c r="AP633" s="102"/>
      <c r="AQ633" s="102"/>
      <c r="AR633" s="102"/>
    </row>
    <row r="634" spans="1:44" ht="15.75" customHeight="1" x14ac:dyDescent="0.25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  <c r="AN634" s="102"/>
      <c r="AO634" s="102"/>
      <c r="AP634" s="102"/>
      <c r="AQ634" s="102"/>
      <c r="AR634" s="102"/>
    </row>
    <row r="635" spans="1:44" ht="15.75" customHeight="1" x14ac:dyDescent="0.25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  <c r="AN635" s="102"/>
      <c r="AO635" s="102"/>
      <c r="AP635" s="102"/>
      <c r="AQ635" s="102"/>
      <c r="AR635" s="102"/>
    </row>
    <row r="636" spans="1:44" ht="15.75" customHeight="1" x14ac:dyDescent="0.25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  <c r="AN636" s="102"/>
      <c r="AO636" s="102"/>
      <c r="AP636" s="102"/>
      <c r="AQ636" s="102"/>
      <c r="AR636" s="102"/>
    </row>
    <row r="637" spans="1:44" ht="15.75" customHeight="1" x14ac:dyDescent="0.25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  <c r="AN637" s="102"/>
      <c r="AO637" s="102"/>
      <c r="AP637" s="102"/>
      <c r="AQ637" s="102"/>
      <c r="AR637" s="102"/>
    </row>
    <row r="638" spans="1:44" ht="15.75" customHeight="1" x14ac:dyDescent="0.25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  <c r="AN638" s="102"/>
      <c r="AO638" s="102"/>
      <c r="AP638" s="102"/>
      <c r="AQ638" s="102"/>
      <c r="AR638" s="102"/>
    </row>
    <row r="639" spans="1:44" ht="15.75" customHeight="1" x14ac:dyDescent="0.25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  <c r="AN639" s="102"/>
      <c r="AO639" s="102"/>
      <c r="AP639" s="102"/>
      <c r="AQ639" s="102"/>
      <c r="AR639" s="102"/>
    </row>
    <row r="640" spans="1:44" ht="15.75" customHeight="1" x14ac:dyDescent="0.25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  <c r="AN640" s="102"/>
      <c r="AO640" s="102"/>
      <c r="AP640" s="102"/>
      <c r="AQ640" s="102"/>
      <c r="AR640" s="102"/>
    </row>
    <row r="641" spans="1:44" ht="15.75" customHeight="1" x14ac:dyDescent="0.25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  <c r="AN641" s="102"/>
      <c r="AO641" s="102"/>
      <c r="AP641" s="102"/>
      <c r="AQ641" s="102"/>
      <c r="AR641" s="102"/>
    </row>
    <row r="642" spans="1:44" ht="15.75" customHeight="1" x14ac:dyDescent="0.25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  <c r="AN642" s="102"/>
      <c r="AO642" s="102"/>
      <c r="AP642" s="102"/>
      <c r="AQ642" s="102"/>
      <c r="AR642" s="102"/>
    </row>
    <row r="643" spans="1:44" ht="15.75" customHeight="1" x14ac:dyDescent="0.25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  <c r="AN643" s="102"/>
      <c r="AO643" s="102"/>
      <c r="AP643" s="102"/>
      <c r="AQ643" s="102"/>
      <c r="AR643" s="102"/>
    </row>
    <row r="644" spans="1:44" ht="15.75" customHeight="1" x14ac:dyDescent="0.25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  <c r="AN644" s="102"/>
      <c r="AO644" s="102"/>
      <c r="AP644" s="102"/>
      <c r="AQ644" s="102"/>
      <c r="AR644" s="102"/>
    </row>
    <row r="645" spans="1:44" ht="15.75" customHeight="1" x14ac:dyDescent="0.25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  <c r="AN645" s="102"/>
      <c r="AO645" s="102"/>
      <c r="AP645" s="102"/>
      <c r="AQ645" s="102"/>
      <c r="AR645" s="102"/>
    </row>
    <row r="646" spans="1:44" ht="15.75" customHeight="1" x14ac:dyDescent="0.25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  <c r="AN646" s="102"/>
      <c r="AO646" s="102"/>
      <c r="AP646" s="102"/>
      <c r="AQ646" s="102"/>
      <c r="AR646" s="102"/>
    </row>
    <row r="647" spans="1:44" ht="15.75" customHeight="1" x14ac:dyDescent="0.25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  <c r="AN647" s="102"/>
      <c r="AO647" s="102"/>
      <c r="AP647" s="102"/>
      <c r="AQ647" s="102"/>
      <c r="AR647" s="102"/>
    </row>
    <row r="648" spans="1:44" ht="15.75" customHeight="1" x14ac:dyDescent="0.25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  <c r="AN648" s="102"/>
      <c r="AO648" s="102"/>
      <c r="AP648" s="102"/>
      <c r="AQ648" s="102"/>
      <c r="AR648" s="102"/>
    </row>
    <row r="649" spans="1:44" ht="15.75" customHeight="1" x14ac:dyDescent="0.25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  <c r="AN649" s="102"/>
      <c r="AO649" s="102"/>
      <c r="AP649" s="102"/>
      <c r="AQ649" s="102"/>
      <c r="AR649" s="102"/>
    </row>
    <row r="650" spans="1:44" ht="15.75" customHeight="1" x14ac:dyDescent="0.25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  <c r="AN650" s="102"/>
      <c r="AO650" s="102"/>
      <c r="AP650" s="102"/>
      <c r="AQ650" s="102"/>
      <c r="AR650" s="102"/>
    </row>
    <row r="651" spans="1:44" ht="15.75" customHeight="1" x14ac:dyDescent="0.25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  <c r="AN651" s="102"/>
      <c r="AO651" s="102"/>
      <c r="AP651" s="102"/>
      <c r="AQ651" s="102"/>
      <c r="AR651" s="102"/>
    </row>
    <row r="652" spans="1:44" ht="15.75" customHeight="1" x14ac:dyDescent="0.25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  <c r="AN652" s="102"/>
      <c r="AO652" s="102"/>
      <c r="AP652" s="102"/>
      <c r="AQ652" s="102"/>
      <c r="AR652" s="102"/>
    </row>
    <row r="653" spans="1:44" ht="15.75" customHeight="1" x14ac:dyDescent="0.25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  <c r="AN653" s="102"/>
      <c r="AO653" s="102"/>
      <c r="AP653" s="102"/>
      <c r="AQ653" s="102"/>
      <c r="AR653" s="102"/>
    </row>
    <row r="654" spans="1:44" ht="15.75" customHeight="1" x14ac:dyDescent="0.25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  <c r="AN654" s="102"/>
      <c r="AO654" s="102"/>
      <c r="AP654" s="102"/>
      <c r="AQ654" s="102"/>
      <c r="AR654" s="102"/>
    </row>
    <row r="655" spans="1:44" ht="15.75" customHeight="1" x14ac:dyDescent="0.25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  <c r="AN655" s="102"/>
      <c r="AO655" s="102"/>
      <c r="AP655" s="102"/>
      <c r="AQ655" s="102"/>
      <c r="AR655" s="102"/>
    </row>
    <row r="656" spans="1:44" ht="15.75" customHeight="1" x14ac:dyDescent="0.25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  <c r="AN656" s="102"/>
      <c r="AO656" s="102"/>
      <c r="AP656" s="102"/>
      <c r="AQ656" s="102"/>
      <c r="AR656" s="102"/>
    </row>
    <row r="657" spans="1:44" ht="15.75" customHeight="1" x14ac:dyDescent="0.25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  <c r="AN657" s="102"/>
      <c r="AO657" s="102"/>
      <c r="AP657" s="102"/>
      <c r="AQ657" s="102"/>
      <c r="AR657" s="102"/>
    </row>
    <row r="658" spans="1:44" ht="15.75" customHeight="1" x14ac:dyDescent="0.25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  <c r="AN658" s="102"/>
      <c r="AO658" s="102"/>
      <c r="AP658" s="102"/>
      <c r="AQ658" s="102"/>
      <c r="AR658" s="102"/>
    </row>
    <row r="659" spans="1:44" ht="15.75" customHeight="1" x14ac:dyDescent="0.25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  <c r="AN659" s="102"/>
      <c r="AO659" s="102"/>
      <c r="AP659" s="102"/>
      <c r="AQ659" s="102"/>
      <c r="AR659" s="102"/>
    </row>
    <row r="660" spans="1:44" ht="15.75" customHeight="1" x14ac:dyDescent="0.25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  <c r="AN660" s="102"/>
      <c r="AO660" s="102"/>
      <c r="AP660" s="102"/>
      <c r="AQ660" s="102"/>
      <c r="AR660" s="102"/>
    </row>
    <row r="661" spans="1:44" ht="15.75" customHeight="1" x14ac:dyDescent="0.25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  <c r="AN661" s="102"/>
      <c r="AO661" s="102"/>
      <c r="AP661" s="102"/>
      <c r="AQ661" s="102"/>
      <c r="AR661" s="102"/>
    </row>
    <row r="662" spans="1:44" ht="15.75" customHeight="1" x14ac:dyDescent="0.25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  <c r="AN662" s="102"/>
      <c r="AO662" s="102"/>
      <c r="AP662" s="102"/>
      <c r="AQ662" s="102"/>
      <c r="AR662" s="102"/>
    </row>
    <row r="663" spans="1:44" ht="15.75" customHeight="1" x14ac:dyDescent="0.25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  <c r="AN663" s="102"/>
      <c r="AO663" s="102"/>
      <c r="AP663" s="102"/>
      <c r="AQ663" s="102"/>
      <c r="AR663" s="102"/>
    </row>
    <row r="664" spans="1:44" ht="15.75" customHeight="1" x14ac:dyDescent="0.25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  <c r="AN664" s="102"/>
      <c r="AO664" s="102"/>
      <c r="AP664" s="102"/>
      <c r="AQ664" s="102"/>
      <c r="AR664" s="102"/>
    </row>
    <row r="665" spans="1:44" ht="15.75" customHeight="1" x14ac:dyDescent="0.25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  <c r="AN665" s="102"/>
      <c r="AO665" s="102"/>
      <c r="AP665" s="102"/>
      <c r="AQ665" s="102"/>
      <c r="AR665" s="102"/>
    </row>
    <row r="666" spans="1:44" ht="15.75" customHeight="1" x14ac:dyDescent="0.25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  <c r="AN666" s="102"/>
      <c r="AO666" s="102"/>
      <c r="AP666" s="102"/>
      <c r="AQ666" s="102"/>
      <c r="AR666" s="102"/>
    </row>
    <row r="667" spans="1:44" ht="15.75" customHeight="1" x14ac:dyDescent="0.25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  <c r="AN667" s="102"/>
      <c r="AO667" s="102"/>
      <c r="AP667" s="102"/>
      <c r="AQ667" s="102"/>
      <c r="AR667" s="102"/>
    </row>
    <row r="668" spans="1:44" ht="15.75" customHeight="1" x14ac:dyDescent="0.25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  <c r="AN668" s="102"/>
      <c r="AO668" s="102"/>
      <c r="AP668" s="102"/>
      <c r="AQ668" s="102"/>
      <c r="AR668" s="102"/>
    </row>
    <row r="669" spans="1:44" ht="15.75" customHeight="1" x14ac:dyDescent="0.25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  <c r="AN669" s="102"/>
      <c r="AO669" s="102"/>
      <c r="AP669" s="102"/>
      <c r="AQ669" s="102"/>
      <c r="AR669" s="102"/>
    </row>
    <row r="670" spans="1:44" ht="15.75" customHeight="1" x14ac:dyDescent="0.25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  <c r="AN670" s="102"/>
      <c r="AO670" s="102"/>
      <c r="AP670" s="102"/>
      <c r="AQ670" s="102"/>
      <c r="AR670" s="102"/>
    </row>
    <row r="671" spans="1:44" ht="15.75" customHeight="1" x14ac:dyDescent="0.25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  <c r="AN671" s="102"/>
      <c r="AO671" s="102"/>
      <c r="AP671" s="102"/>
      <c r="AQ671" s="102"/>
      <c r="AR671" s="102"/>
    </row>
    <row r="672" spans="1:44" ht="15.75" customHeight="1" x14ac:dyDescent="0.25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  <c r="AN672" s="102"/>
      <c r="AO672" s="102"/>
      <c r="AP672" s="102"/>
      <c r="AQ672" s="102"/>
      <c r="AR672" s="102"/>
    </row>
    <row r="673" spans="1:44" ht="15.75" customHeight="1" x14ac:dyDescent="0.25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  <c r="AN673" s="102"/>
      <c r="AO673" s="102"/>
      <c r="AP673" s="102"/>
      <c r="AQ673" s="102"/>
      <c r="AR673" s="102"/>
    </row>
    <row r="674" spans="1:44" ht="15.75" customHeight="1" x14ac:dyDescent="0.25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  <c r="AN674" s="102"/>
      <c r="AO674" s="102"/>
      <c r="AP674" s="102"/>
      <c r="AQ674" s="102"/>
      <c r="AR674" s="102"/>
    </row>
    <row r="675" spans="1:44" ht="15.75" customHeight="1" x14ac:dyDescent="0.25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  <c r="AN675" s="102"/>
      <c r="AO675" s="102"/>
      <c r="AP675" s="102"/>
      <c r="AQ675" s="102"/>
      <c r="AR675" s="102"/>
    </row>
    <row r="676" spans="1:44" ht="15.75" customHeight="1" x14ac:dyDescent="0.25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  <c r="AN676" s="102"/>
      <c r="AO676" s="102"/>
      <c r="AP676" s="102"/>
      <c r="AQ676" s="102"/>
      <c r="AR676" s="102"/>
    </row>
    <row r="677" spans="1:44" ht="15.75" customHeight="1" x14ac:dyDescent="0.25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  <c r="AN677" s="102"/>
      <c r="AO677" s="102"/>
      <c r="AP677" s="102"/>
      <c r="AQ677" s="102"/>
      <c r="AR677" s="102"/>
    </row>
    <row r="678" spans="1:44" ht="15.75" customHeight="1" x14ac:dyDescent="0.25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  <c r="AN678" s="102"/>
      <c r="AO678" s="102"/>
      <c r="AP678" s="102"/>
      <c r="AQ678" s="102"/>
      <c r="AR678" s="102"/>
    </row>
    <row r="679" spans="1:44" ht="15.75" customHeight="1" x14ac:dyDescent="0.25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  <c r="AN679" s="102"/>
      <c r="AO679" s="102"/>
      <c r="AP679" s="102"/>
      <c r="AQ679" s="102"/>
      <c r="AR679" s="102"/>
    </row>
    <row r="680" spans="1:44" ht="15.75" customHeight="1" x14ac:dyDescent="0.25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  <c r="AN680" s="102"/>
      <c r="AO680" s="102"/>
      <c r="AP680" s="102"/>
      <c r="AQ680" s="102"/>
      <c r="AR680" s="102"/>
    </row>
    <row r="681" spans="1:44" ht="15.75" customHeight="1" x14ac:dyDescent="0.25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  <c r="AJ681" s="102"/>
      <c r="AK681" s="102"/>
      <c r="AL681" s="102"/>
      <c r="AM681" s="102"/>
      <c r="AN681" s="102"/>
      <c r="AO681" s="102"/>
      <c r="AP681" s="102"/>
      <c r="AQ681" s="102"/>
      <c r="AR681" s="102"/>
    </row>
    <row r="682" spans="1:44" ht="15.75" customHeight="1" x14ac:dyDescent="0.25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  <c r="AJ682" s="102"/>
      <c r="AK682" s="102"/>
      <c r="AL682" s="102"/>
      <c r="AM682" s="102"/>
      <c r="AN682" s="102"/>
      <c r="AO682" s="102"/>
      <c r="AP682" s="102"/>
      <c r="AQ682" s="102"/>
      <c r="AR682" s="102"/>
    </row>
    <row r="683" spans="1:44" ht="15.75" customHeight="1" x14ac:dyDescent="0.25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2"/>
      <c r="AK683" s="102"/>
      <c r="AL683" s="102"/>
      <c r="AM683" s="102"/>
      <c r="AN683" s="102"/>
      <c r="AO683" s="102"/>
      <c r="AP683" s="102"/>
      <c r="AQ683" s="102"/>
      <c r="AR683" s="102"/>
    </row>
    <row r="684" spans="1:44" ht="15.75" customHeight="1" x14ac:dyDescent="0.25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  <c r="AJ684" s="102"/>
      <c r="AK684" s="102"/>
      <c r="AL684" s="102"/>
      <c r="AM684" s="102"/>
      <c r="AN684" s="102"/>
      <c r="AO684" s="102"/>
      <c r="AP684" s="102"/>
      <c r="AQ684" s="102"/>
      <c r="AR684" s="102"/>
    </row>
    <row r="685" spans="1:44" ht="15.75" customHeight="1" x14ac:dyDescent="0.25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  <c r="AJ685" s="102"/>
      <c r="AK685" s="102"/>
      <c r="AL685" s="102"/>
      <c r="AM685" s="102"/>
      <c r="AN685" s="102"/>
      <c r="AO685" s="102"/>
      <c r="AP685" s="102"/>
      <c r="AQ685" s="102"/>
      <c r="AR685" s="102"/>
    </row>
    <row r="686" spans="1:44" ht="15.75" customHeight="1" x14ac:dyDescent="0.25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  <c r="AJ686" s="102"/>
      <c r="AK686" s="102"/>
      <c r="AL686" s="102"/>
      <c r="AM686" s="102"/>
      <c r="AN686" s="102"/>
      <c r="AO686" s="102"/>
      <c r="AP686" s="102"/>
      <c r="AQ686" s="102"/>
      <c r="AR686" s="102"/>
    </row>
    <row r="687" spans="1:44" ht="15.75" customHeight="1" x14ac:dyDescent="0.25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  <c r="AJ687" s="102"/>
      <c r="AK687" s="102"/>
      <c r="AL687" s="102"/>
      <c r="AM687" s="102"/>
      <c r="AN687" s="102"/>
      <c r="AO687" s="102"/>
      <c r="AP687" s="102"/>
      <c r="AQ687" s="102"/>
      <c r="AR687" s="102"/>
    </row>
    <row r="688" spans="1:44" ht="15.75" customHeight="1" x14ac:dyDescent="0.25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  <c r="AJ688" s="102"/>
      <c r="AK688" s="102"/>
      <c r="AL688" s="102"/>
      <c r="AM688" s="102"/>
      <c r="AN688" s="102"/>
      <c r="AO688" s="102"/>
      <c r="AP688" s="102"/>
      <c r="AQ688" s="102"/>
      <c r="AR688" s="102"/>
    </row>
    <row r="689" spans="1:44" ht="15.75" customHeight="1" x14ac:dyDescent="0.25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  <c r="AN689" s="102"/>
      <c r="AO689" s="102"/>
      <c r="AP689" s="102"/>
      <c r="AQ689" s="102"/>
      <c r="AR689" s="102"/>
    </row>
    <row r="690" spans="1:44" ht="15.75" customHeight="1" x14ac:dyDescent="0.25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  <c r="AJ690" s="102"/>
      <c r="AK690" s="102"/>
      <c r="AL690" s="102"/>
      <c r="AM690" s="102"/>
      <c r="AN690" s="102"/>
      <c r="AO690" s="102"/>
      <c r="AP690" s="102"/>
      <c r="AQ690" s="102"/>
      <c r="AR690" s="102"/>
    </row>
    <row r="691" spans="1:44" ht="15.75" customHeight="1" x14ac:dyDescent="0.25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  <c r="AJ691" s="102"/>
      <c r="AK691" s="102"/>
      <c r="AL691" s="102"/>
      <c r="AM691" s="102"/>
      <c r="AN691" s="102"/>
      <c r="AO691" s="102"/>
      <c r="AP691" s="102"/>
      <c r="AQ691" s="102"/>
      <c r="AR691" s="102"/>
    </row>
    <row r="692" spans="1:44" ht="15.75" customHeight="1" x14ac:dyDescent="0.25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  <c r="AJ692" s="102"/>
      <c r="AK692" s="102"/>
      <c r="AL692" s="102"/>
      <c r="AM692" s="102"/>
      <c r="AN692" s="102"/>
      <c r="AO692" s="102"/>
      <c r="AP692" s="102"/>
      <c r="AQ692" s="102"/>
      <c r="AR692" s="102"/>
    </row>
    <row r="693" spans="1:44" ht="15.75" customHeight="1" x14ac:dyDescent="0.25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  <c r="AJ693" s="102"/>
      <c r="AK693" s="102"/>
      <c r="AL693" s="102"/>
      <c r="AM693" s="102"/>
      <c r="AN693" s="102"/>
      <c r="AO693" s="102"/>
      <c r="AP693" s="102"/>
      <c r="AQ693" s="102"/>
      <c r="AR693" s="102"/>
    </row>
    <row r="694" spans="1:44" ht="15.75" customHeight="1" x14ac:dyDescent="0.25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  <c r="AJ694" s="102"/>
      <c r="AK694" s="102"/>
      <c r="AL694" s="102"/>
      <c r="AM694" s="102"/>
      <c r="AN694" s="102"/>
      <c r="AO694" s="102"/>
      <c r="AP694" s="102"/>
      <c r="AQ694" s="102"/>
      <c r="AR694" s="102"/>
    </row>
    <row r="695" spans="1:44" ht="15.75" customHeight="1" x14ac:dyDescent="0.25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  <c r="AJ695" s="102"/>
      <c r="AK695" s="102"/>
      <c r="AL695" s="102"/>
      <c r="AM695" s="102"/>
      <c r="AN695" s="102"/>
      <c r="AO695" s="102"/>
      <c r="AP695" s="102"/>
      <c r="AQ695" s="102"/>
      <c r="AR695" s="102"/>
    </row>
    <row r="696" spans="1:44" ht="15.75" customHeight="1" x14ac:dyDescent="0.25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  <c r="AJ696" s="102"/>
      <c r="AK696" s="102"/>
      <c r="AL696" s="102"/>
      <c r="AM696" s="102"/>
      <c r="AN696" s="102"/>
      <c r="AO696" s="102"/>
      <c r="AP696" s="102"/>
      <c r="AQ696" s="102"/>
      <c r="AR696" s="102"/>
    </row>
    <row r="697" spans="1:44" ht="15.75" customHeight="1" x14ac:dyDescent="0.25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2"/>
      <c r="AL697" s="102"/>
      <c r="AM697" s="102"/>
      <c r="AN697" s="102"/>
      <c r="AO697" s="102"/>
      <c r="AP697" s="102"/>
      <c r="AQ697" s="102"/>
      <c r="AR697" s="102"/>
    </row>
    <row r="698" spans="1:44" ht="15.75" customHeight="1" x14ac:dyDescent="0.25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  <c r="AJ698" s="102"/>
      <c r="AK698" s="102"/>
      <c r="AL698" s="102"/>
      <c r="AM698" s="102"/>
      <c r="AN698" s="102"/>
      <c r="AO698" s="102"/>
      <c r="AP698" s="102"/>
      <c r="AQ698" s="102"/>
      <c r="AR698" s="102"/>
    </row>
    <row r="699" spans="1:44" ht="15.75" customHeight="1" x14ac:dyDescent="0.25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  <c r="AJ699" s="102"/>
      <c r="AK699" s="102"/>
      <c r="AL699" s="102"/>
      <c r="AM699" s="102"/>
      <c r="AN699" s="102"/>
      <c r="AO699" s="102"/>
      <c r="AP699" s="102"/>
      <c r="AQ699" s="102"/>
      <c r="AR699" s="102"/>
    </row>
    <row r="700" spans="1:44" ht="15.75" customHeight="1" x14ac:dyDescent="0.25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  <c r="AJ700" s="102"/>
      <c r="AK700" s="102"/>
      <c r="AL700" s="102"/>
      <c r="AM700" s="102"/>
      <c r="AN700" s="102"/>
      <c r="AO700" s="102"/>
      <c r="AP700" s="102"/>
      <c r="AQ700" s="102"/>
      <c r="AR700" s="102"/>
    </row>
    <row r="701" spans="1:44" ht="15.75" customHeight="1" x14ac:dyDescent="0.25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  <c r="AJ701" s="102"/>
      <c r="AK701" s="102"/>
      <c r="AL701" s="102"/>
      <c r="AM701" s="102"/>
      <c r="AN701" s="102"/>
      <c r="AO701" s="102"/>
      <c r="AP701" s="102"/>
      <c r="AQ701" s="102"/>
      <c r="AR701" s="102"/>
    </row>
    <row r="702" spans="1:44" ht="15.75" customHeight="1" x14ac:dyDescent="0.25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  <c r="AJ702" s="102"/>
      <c r="AK702" s="102"/>
      <c r="AL702" s="102"/>
      <c r="AM702" s="102"/>
      <c r="AN702" s="102"/>
      <c r="AO702" s="102"/>
      <c r="AP702" s="102"/>
      <c r="AQ702" s="102"/>
      <c r="AR702" s="102"/>
    </row>
    <row r="703" spans="1:44" ht="15.75" customHeight="1" x14ac:dyDescent="0.25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  <c r="AJ703" s="102"/>
      <c r="AK703" s="102"/>
      <c r="AL703" s="102"/>
      <c r="AM703" s="102"/>
      <c r="AN703" s="102"/>
      <c r="AO703" s="102"/>
      <c r="AP703" s="102"/>
      <c r="AQ703" s="102"/>
      <c r="AR703" s="102"/>
    </row>
    <row r="704" spans="1:44" ht="15.75" customHeight="1" x14ac:dyDescent="0.25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  <c r="AJ704" s="102"/>
      <c r="AK704" s="102"/>
      <c r="AL704" s="102"/>
      <c r="AM704" s="102"/>
      <c r="AN704" s="102"/>
      <c r="AO704" s="102"/>
      <c r="AP704" s="102"/>
      <c r="AQ704" s="102"/>
      <c r="AR704" s="102"/>
    </row>
    <row r="705" spans="1:44" ht="15.75" customHeight="1" x14ac:dyDescent="0.25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  <c r="AJ705" s="102"/>
      <c r="AK705" s="102"/>
      <c r="AL705" s="102"/>
      <c r="AM705" s="102"/>
      <c r="AN705" s="102"/>
      <c r="AO705" s="102"/>
      <c r="AP705" s="102"/>
      <c r="AQ705" s="102"/>
      <c r="AR705" s="102"/>
    </row>
    <row r="706" spans="1:44" ht="15.75" customHeight="1" x14ac:dyDescent="0.25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  <c r="AJ706" s="102"/>
      <c r="AK706" s="102"/>
      <c r="AL706" s="102"/>
      <c r="AM706" s="102"/>
      <c r="AN706" s="102"/>
      <c r="AO706" s="102"/>
      <c r="AP706" s="102"/>
      <c r="AQ706" s="102"/>
      <c r="AR706" s="102"/>
    </row>
    <row r="707" spans="1:44" ht="15.75" customHeight="1" x14ac:dyDescent="0.25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  <c r="AJ707" s="102"/>
      <c r="AK707" s="102"/>
      <c r="AL707" s="102"/>
      <c r="AM707" s="102"/>
      <c r="AN707" s="102"/>
      <c r="AO707" s="102"/>
      <c r="AP707" s="102"/>
      <c r="AQ707" s="102"/>
      <c r="AR707" s="102"/>
    </row>
    <row r="708" spans="1:44" ht="15.75" customHeight="1" x14ac:dyDescent="0.25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  <c r="AJ708" s="102"/>
      <c r="AK708" s="102"/>
      <c r="AL708" s="102"/>
      <c r="AM708" s="102"/>
      <c r="AN708" s="102"/>
      <c r="AO708" s="102"/>
      <c r="AP708" s="102"/>
      <c r="AQ708" s="102"/>
      <c r="AR708" s="102"/>
    </row>
    <row r="709" spans="1:44" ht="15.75" customHeight="1" x14ac:dyDescent="0.25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  <c r="AJ709" s="102"/>
      <c r="AK709" s="102"/>
      <c r="AL709" s="102"/>
      <c r="AM709" s="102"/>
      <c r="AN709" s="102"/>
      <c r="AO709" s="102"/>
      <c r="AP709" s="102"/>
      <c r="AQ709" s="102"/>
      <c r="AR709" s="102"/>
    </row>
    <row r="710" spans="1:44" ht="15.75" customHeight="1" x14ac:dyDescent="0.25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  <c r="AJ710" s="102"/>
      <c r="AK710" s="102"/>
      <c r="AL710" s="102"/>
      <c r="AM710" s="102"/>
      <c r="AN710" s="102"/>
      <c r="AO710" s="102"/>
      <c r="AP710" s="102"/>
      <c r="AQ710" s="102"/>
      <c r="AR710" s="102"/>
    </row>
    <row r="711" spans="1:44" ht="15.75" customHeight="1" x14ac:dyDescent="0.25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  <c r="AJ711" s="102"/>
      <c r="AK711" s="102"/>
      <c r="AL711" s="102"/>
      <c r="AM711" s="102"/>
      <c r="AN711" s="102"/>
      <c r="AO711" s="102"/>
      <c r="AP711" s="102"/>
      <c r="AQ711" s="102"/>
      <c r="AR711" s="102"/>
    </row>
    <row r="712" spans="1:44" ht="15.75" customHeight="1" x14ac:dyDescent="0.25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  <c r="AJ712" s="102"/>
      <c r="AK712" s="102"/>
      <c r="AL712" s="102"/>
      <c r="AM712" s="102"/>
      <c r="AN712" s="102"/>
      <c r="AO712" s="102"/>
      <c r="AP712" s="102"/>
      <c r="AQ712" s="102"/>
      <c r="AR712" s="102"/>
    </row>
    <row r="713" spans="1:44" ht="15.75" customHeight="1" x14ac:dyDescent="0.25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  <c r="AJ713" s="102"/>
      <c r="AK713" s="102"/>
      <c r="AL713" s="102"/>
      <c r="AM713" s="102"/>
      <c r="AN713" s="102"/>
      <c r="AO713" s="102"/>
      <c r="AP713" s="102"/>
      <c r="AQ713" s="102"/>
      <c r="AR713" s="102"/>
    </row>
    <row r="714" spans="1:44" ht="15.75" customHeight="1" x14ac:dyDescent="0.25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  <c r="AJ714" s="102"/>
      <c r="AK714" s="102"/>
      <c r="AL714" s="102"/>
      <c r="AM714" s="102"/>
      <c r="AN714" s="102"/>
      <c r="AO714" s="102"/>
      <c r="AP714" s="102"/>
      <c r="AQ714" s="102"/>
      <c r="AR714" s="102"/>
    </row>
    <row r="715" spans="1:44" ht="15.75" customHeight="1" x14ac:dyDescent="0.25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  <c r="AJ715" s="102"/>
      <c r="AK715" s="102"/>
      <c r="AL715" s="102"/>
      <c r="AM715" s="102"/>
      <c r="AN715" s="102"/>
      <c r="AO715" s="102"/>
      <c r="AP715" s="102"/>
      <c r="AQ715" s="102"/>
      <c r="AR715" s="102"/>
    </row>
    <row r="716" spans="1:44" ht="15.75" customHeight="1" x14ac:dyDescent="0.25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  <c r="AJ716" s="102"/>
      <c r="AK716" s="102"/>
      <c r="AL716" s="102"/>
      <c r="AM716" s="102"/>
      <c r="AN716" s="102"/>
      <c r="AO716" s="102"/>
      <c r="AP716" s="102"/>
      <c r="AQ716" s="102"/>
      <c r="AR716" s="102"/>
    </row>
    <row r="717" spans="1:44" ht="15.75" customHeight="1" x14ac:dyDescent="0.25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  <c r="AJ717" s="102"/>
      <c r="AK717" s="102"/>
      <c r="AL717" s="102"/>
      <c r="AM717" s="102"/>
      <c r="AN717" s="102"/>
      <c r="AO717" s="102"/>
      <c r="AP717" s="102"/>
      <c r="AQ717" s="102"/>
      <c r="AR717" s="102"/>
    </row>
    <row r="718" spans="1:44" ht="15.75" customHeight="1" x14ac:dyDescent="0.25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  <c r="AJ718" s="102"/>
      <c r="AK718" s="102"/>
      <c r="AL718" s="102"/>
      <c r="AM718" s="102"/>
      <c r="AN718" s="102"/>
      <c r="AO718" s="102"/>
      <c r="AP718" s="102"/>
      <c r="AQ718" s="102"/>
      <c r="AR718" s="102"/>
    </row>
    <row r="719" spans="1:44" ht="15.75" customHeight="1" x14ac:dyDescent="0.25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  <c r="AJ719" s="102"/>
      <c r="AK719" s="102"/>
      <c r="AL719" s="102"/>
      <c r="AM719" s="102"/>
      <c r="AN719" s="102"/>
      <c r="AO719" s="102"/>
      <c r="AP719" s="102"/>
      <c r="AQ719" s="102"/>
      <c r="AR719" s="102"/>
    </row>
    <row r="720" spans="1:44" ht="15.75" customHeight="1" x14ac:dyDescent="0.25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  <c r="AJ720" s="102"/>
      <c r="AK720" s="102"/>
      <c r="AL720" s="102"/>
      <c r="AM720" s="102"/>
      <c r="AN720" s="102"/>
      <c r="AO720" s="102"/>
      <c r="AP720" s="102"/>
      <c r="AQ720" s="102"/>
      <c r="AR720" s="102"/>
    </row>
    <row r="721" spans="1:44" ht="15.75" customHeight="1" x14ac:dyDescent="0.25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  <c r="AJ721" s="102"/>
      <c r="AK721" s="102"/>
      <c r="AL721" s="102"/>
      <c r="AM721" s="102"/>
      <c r="AN721" s="102"/>
      <c r="AO721" s="102"/>
      <c r="AP721" s="102"/>
      <c r="AQ721" s="102"/>
      <c r="AR721" s="102"/>
    </row>
    <row r="722" spans="1:44" ht="15.75" customHeight="1" x14ac:dyDescent="0.25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  <c r="AJ722" s="102"/>
      <c r="AK722" s="102"/>
      <c r="AL722" s="102"/>
      <c r="AM722" s="102"/>
      <c r="AN722" s="102"/>
      <c r="AO722" s="102"/>
      <c r="AP722" s="102"/>
      <c r="AQ722" s="102"/>
      <c r="AR722" s="102"/>
    </row>
    <row r="723" spans="1:44" ht="15.75" customHeight="1" x14ac:dyDescent="0.25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  <c r="AJ723" s="102"/>
      <c r="AK723" s="102"/>
      <c r="AL723" s="102"/>
      <c r="AM723" s="102"/>
      <c r="AN723" s="102"/>
      <c r="AO723" s="102"/>
      <c r="AP723" s="102"/>
      <c r="AQ723" s="102"/>
      <c r="AR723" s="102"/>
    </row>
    <row r="724" spans="1:44" ht="15.75" customHeight="1" x14ac:dyDescent="0.25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2"/>
      <c r="AK724" s="102"/>
      <c r="AL724" s="102"/>
      <c r="AM724" s="102"/>
      <c r="AN724" s="102"/>
      <c r="AO724" s="102"/>
      <c r="AP724" s="102"/>
      <c r="AQ724" s="102"/>
      <c r="AR724" s="102"/>
    </row>
    <row r="725" spans="1:44" ht="15.75" customHeight="1" x14ac:dyDescent="0.25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  <c r="AJ725" s="102"/>
      <c r="AK725" s="102"/>
      <c r="AL725" s="102"/>
      <c r="AM725" s="102"/>
      <c r="AN725" s="102"/>
      <c r="AO725" s="102"/>
      <c r="AP725" s="102"/>
      <c r="AQ725" s="102"/>
      <c r="AR725" s="102"/>
    </row>
    <row r="726" spans="1:44" ht="15.75" customHeight="1" x14ac:dyDescent="0.25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  <c r="AJ726" s="102"/>
      <c r="AK726" s="102"/>
      <c r="AL726" s="102"/>
      <c r="AM726" s="102"/>
      <c r="AN726" s="102"/>
      <c r="AO726" s="102"/>
      <c r="AP726" s="102"/>
      <c r="AQ726" s="102"/>
      <c r="AR726" s="102"/>
    </row>
    <row r="727" spans="1:44" ht="15.75" customHeight="1" x14ac:dyDescent="0.25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  <c r="AN727" s="102"/>
      <c r="AO727" s="102"/>
      <c r="AP727" s="102"/>
      <c r="AQ727" s="102"/>
      <c r="AR727" s="102"/>
    </row>
    <row r="728" spans="1:44" ht="15.75" customHeight="1" x14ac:dyDescent="0.25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  <c r="AJ728" s="102"/>
      <c r="AK728" s="102"/>
      <c r="AL728" s="102"/>
      <c r="AM728" s="102"/>
      <c r="AN728" s="102"/>
      <c r="AO728" s="102"/>
      <c r="AP728" s="102"/>
      <c r="AQ728" s="102"/>
      <c r="AR728" s="102"/>
    </row>
    <row r="729" spans="1:44" ht="15.75" customHeight="1" x14ac:dyDescent="0.25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  <c r="AJ729" s="102"/>
      <c r="AK729" s="102"/>
      <c r="AL729" s="102"/>
      <c r="AM729" s="102"/>
      <c r="AN729" s="102"/>
      <c r="AO729" s="102"/>
      <c r="AP729" s="102"/>
      <c r="AQ729" s="102"/>
      <c r="AR729" s="102"/>
    </row>
    <row r="730" spans="1:44" ht="15.75" customHeight="1" x14ac:dyDescent="0.25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  <c r="AJ730" s="102"/>
      <c r="AK730" s="102"/>
      <c r="AL730" s="102"/>
      <c r="AM730" s="102"/>
      <c r="AN730" s="102"/>
      <c r="AO730" s="102"/>
      <c r="AP730" s="102"/>
      <c r="AQ730" s="102"/>
      <c r="AR730" s="102"/>
    </row>
    <row r="731" spans="1:44" ht="15.75" customHeight="1" x14ac:dyDescent="0.25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  <c r="AJ731" s="102"/>
      <c r="AK731" s="102"/>
      <c r="AL731" s="102"/>
      <c r="AM731" s="102"/>
      <c r="AN731" s="102"/>
      <c r="AO731" s="102"/>
      <c r="AP731" s="102"/>
      <c r="AQ731" s="102"/>
      <c r="AR731" s="102"/>
    </row>
    <row r="732" spans="1:44" ht="15.75" customHeight="1" x14ac:dyDescent="0.25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  <c r="AJ732" s="102"/>
      <c r="AK732" s="102"/>
      <c r="AL732" s="102"/>
      <c r="AM732" s="102"/>
      <c r="AN732" s="102"/>
      <c r="AO732" s="102"/>
      <c r="AP732" s="102"/>
      <c r="AQ732" s="102"/>
      <c r="AR732" s="102"/>
    </row>
    <row r="733" spans="1:44" ht="15.75" customHeight="1" x14ac:dyDescent="0.25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  <c r="AJ733" s="102"/>
      <c r="AK733" s="102"/>
      <c r="AL733" s="102"/>
      <c r="AM733" s="102"/>
      <c r="AN733" s="102"/>
      <c r="AO733" s="102"/>
      <c r="AP733" s="102"/>
      <c r="AQ733" s="102"/>
      <c r="AR733" s="102"/>
    </row>
    <row r="734" spans="1:44" ht="15.75" customHeight="1" x14ac:dyDescent="0.25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  <c r="AJ734" s="102"/>
      <c r="AK734" s="102"/>
      <c r="AL734" s="102"/>
      <c r="AM734" s="102"/>
      <c r="AN734" s="102"/>
      <c r="AO734" s="102"/>
      <c r="AP734" s="102"/>
      <c r="AQ734" s="102"/>
      <c r="AR734" s="102"/>
    </row>
    <row r="735" spans="1:44" ht="15.75" customHeight="1" x14ac:dyDescent="0.25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  <c r="AN735" s="102"/>
      <c r="AO735" s="102"/>
      <c r="AP735" s="102"/>
      <c r="AQ735" s="102"/>
      <c r="AR735" s="102"/>
    </row>
    <row r="736" spans="1:44" ht="15.75" customHeight="1" x14ac:dyDescent="0.25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  <c r="AJ736" s="102"/>
      <c r="AK736" s="102"/>
      <c r="AL736" s="102"/>
      <c r="AM736" s="102"/>
      <c r="AN736" s="102"/>
      <c r="AO736" s="102"/>
      <c r="AP736" s="102"/>
      <c r="AQ736" s="102"/>
      <c r="AR736" s="102"/>
    </row>
    <row r="737" spans="1:44" ht="15.75" customHeight="1" x14ac:dyDescent="0.25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  <c r="AJ737" s="102"/>
      <c r="AK737" s="102"/>
      <c r="AL737" s="102"/>
      <c r="AM737" s="102"/>
      <c r="AN737" s="102"/>
      <c r="AO737" s="102"/>
      <c r="AP737" s="102"/>
      <c r="AQ737" s="102"/>
      <c r="AR737" s="102"/>
    </row>
    <row r="738" spans="1:44" ht="15.75" customHeight="1" x14ac:dyDescent="0.25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  <c r="AJ738" s="102"/>
      <c r="AK738" s="102"/>
      <c r="AL738" s="102"/>
      <c r="AM738" s="102"/>
      <c r="AN738" s="102"/>
      <c r="AO738" s="102"/>
      <c r="AP738" s="102"/>
      <c r="AQ738" s="102"/>
      <c r="AR738" s="102"/>
    </row>
    <row r="739" spans="1:44" ht="15.75" customHeight="1" x14ac:dyDescent="0.25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  <c r="AJ739" s="102"/>
      <c r="AK739" s="102"/>
      <c r="AL739" s="102"/>
      <c r="AM739" s="102"/>
      <c r="AN739" s="102"/>
      <c r="AO739" s="102"/>
      <c r="AP739" s="102"/>
      <c r="AQ739" s="102"/>
      <c r="AR739" s="102"/>
    </row>
    <row r="740" spans="1:44" ht="15.75" customHeight="1" x14ac:dyDescent="0.25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  <c r="AJ740" s="102"/>
      <c r="AK740" s="102"/>
      <c r="AL740" s="102"/>
      <c r="AM740" s="102"/>
      <c r="AN740" s="102"/>
      <c r="AO740" s="102"/>
      <c r="AP740" s="102"/>
      <c r="AQ740" s="102"/>
      <c r="AR740" s="102"/>
    </row>
    <row r="741" spans="1:44" ht="15.75" customHeight="1" x14ac:dyDescent="0.25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  <c r="AJ741" s="102"/>
      <c r="AK741" s="102"/>
      <c r="AL741" s="102"/>
      <c r="AM741" s="102"/>
      <c r="AN741" s="102"/>
      <c r="AO741" s="102"/>
      <c r="AP741" s="102"/>
      <c r="AQ741" s="102"/>
      <c r="AR741" s="102"/>
    </row>
    <row r="742" spans="1:44" ht="15.75" customHeight="1" x14ac:dyDescent="0.25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  <c r="AJ742" s="102"/>
      <c r="AK742" s="102"/>
      <c r="AL742" s="102"/>
      <c r="AM742" s="102"/>
      <c r="AN742" s="102"/>
      <c r="AO742" s="102"/>
      <c r="AP742" s="102"/>
      <c r="AQ742" s="102"/>
      <c r="AR742" s="102"/>
    </row>
    <row r="743" spans="1:44" ht="15.75" customHeight="1" x14ac:dyDescent="0.25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  <c r="AJ743" s="102"/>
      <c r="AK743" s="102"/>
      <c r="AL743" s="102"/>
      <c r="AM743" s="102"/>
      <c r="AN743" s="102"/>
      <c r="AO743" s="102"/>
      <c r="AP743" s="102"/>
      <c r="AQ743" s="102"/>
      <c r="AR743" s="102"/>
    </row>
    <row r="744" spans="1:44" ht="15.75" customHeight="1" x14ac:dyDescent="0.25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  <c r="AJ744" s="102"/>
      <c r="AK744" s="102"/>
      <c r="AL744" s="102"/>
      <c r="AM744" s="102"/>
      <c r="AN744" s="102"/>
      <c r="AO744" s="102"/>
      <c r="AP744" s="102"/>
      <c r="AQ744" s="102"/>
      <c r="AR744" s="102"/>
    </row>
    <row r="745" spans="1:44" ht="15.75" customHeight="1" x14ac:dyDescent="0.25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  <c r="AJ745" s="102"/>
      <c r="AK745" s="102"/>
      <c r="AL745" s="102"/>
      <c r="AM745" s="102"/>
      <c r="AN745" s="102"/>
      <c r="AO745" s="102"/>
      <c r="AP745" s="102"/>
      <c r="AQ745" s="102"/>
      <c r="AR745" s="102"/>
    </row>
    <row r="746" spans="1:44" ht="15.75" customHeight="1" x14ac:dyDescent="0.25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  <c r="AJ746" s="102"/>
      <c r="AK746" s="102"/>
      <c r="AL746" s="102"/>
      <c r="AM746" s="102"/>
      <c r="AN746" s="102"/>
      <c r="AO746" s="102"/>
      <c r="AP746" s="102"/>
      <c r="AQ746" s="102"/>
      <c r="AR746" s="102"/>
    </row>
    <row r="747" spans="1:44" ht="15.75" customHeight="1" x14ac:dyDescent="0.25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  <c r="AJ747" s="102"/>
      <c r="AK747" s="102"/>
      <c r="AL747" s="102"/>
      <c r="AM747" s="102"/>
      <c r="AN747" s="102"/>
      <c r="AO747" s="102"/>
      <c r="AP747" s="102"/>
      <c r="AQ747" s="102"/>
      <c r="AR747" s="102"/>
    </row>
    <row r="748" spans="1:44" ht="15.75" customHeight="1" x14ac:dyDescent="0.25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  <c r="AJ748" s="102"/>
      <c r="AK748" s="102"/>
      <c r="AL748" s="102"/>
      <c r="AM748" s="102"/>
      <c r="AN748" s="102"/>
      <c r="AO748" s="102"/>
      <c r="AP748" s="102"/>
      <c r="AQ748" s="102"/>
      <c r="AR748" s="102"/>
    </row>
    <row r="749" spans="1:44" ht="15.75" customHeight="1" x14ac:dyDescent="0.25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  <c r="AJ749" s="102"/>
      <c r="AK749" s="102"/>
      <c r="AL749" s="102"/>
      <c r="AM749" s="102"/>
      <c r="AN749" s="102"/>
      <c r="AO749" s="102"/>
      <c r="AP749" s="102"/>
      <c r="AQ749" s="102"/>
      <c r="AR749" s="102"/>
    </row>
    <row r="750" spans="1:44" ht="15.75" customHeight="1" x14ac:dyDescent="0.25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  <c r="AJ750" s="102"/>
      <c r="AK750" s="102"/>
      <c r="AL750" s="102"/>
      <c r="AM750" s="102"/>
      <c r="AN750" s="102"/>
      <c r="AO750" s="102"/>
      <c r="AP750" s="102"/>
      <c r="AQ750" s="102"/>
      <c r="AR750" s="102"/>
    </row>
    <row r="751" spans="1:44" ht="15.75" customHeight="1" x14ac:dyDescent="0.25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  <c r="AJ751" s="102"/>
      <c r="AK751" s="102"/>
      <c r="AL751" s="102"/>
      <c r="AM751" s="102"/>
      <c r="AN751" s="102"/>
      <c r="AO751" s="102"/>
      <c r="AP751" s="102"/>
      <c r="AQ751" s="102"/>
      <c r="AR751" s="102"/>
    </row>
    <row r="752" spans="1:44" ht="15.75" customHeight="1" x14ac:dyDescent="0.25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  <c r="AJ752" s="102"/>
      <c r="AK752" s="102"/>
      <c r="AL752" s="102"/>
      <c r="AM752" s="102"/>
      <c r="AN752" s="102"/>
      <c r="AO752" s="102"/>
      <c r="AP752" s="102"/>
      <c r="AQ752" s="102"/>
      <c r="AR752" s="102"/>
    </row>
    <row r="753" spans="1:44" ht="15.75" customHeight="1" x14ac:dyDescent="0.25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  <c r="AJ753" s="102"/>
      <c r="AK753" s="102"/>
      <c r="AL753" s="102"/>
      <c r="AM753" s="102"/>
      <c r="AN753" s="102"/>
      <c r="AO753" s="102"/>
      <c r="AP753" s="102"/>
      <c r="AQ753" s="102"/>
      <c r="AR753" s="102"/>
    </row>
    <row r="754" spans="1:44" ht="15.75" customHeight="1" x14ac:dyDescent="0.25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  <c r="AJ754" s="102"/>
      <c r="AK754" s="102"/>
      <c r="AL754" s="102"/>
      <c r="AM754" s="102"/>
      <c r="AN754" s="102"/>
      <c r="AO754" s="102"/>
      <c r="AP754" s="102"/>
      <c r="AQ754" s="102"/>
      <c r="AR754" s="102"/>
    </row>
    <row r="755" spans="1:44" ht="15.75" customHeight="1" x14ac:dyDescent="0.25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  <c r="AJ755" s="102"/>
      <c r="AK755" s="102"/>
      <c r="AL755" s="102"/>
      <c r="AM755" s="102"/>
      <c r="AN755" s="102"/>
      <c r="AO755" s="102"/>
      <c r="AP755" s="102"/>
      <c r="AQ755" s="102"/>
      <c r="AR755" s="102"/>
    </row>
    <row r="756" spans="1:44" ht="15.75" customHeight="1" x14ac:dyDescent="0.25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  <c r="AJ756" s="102"/>
      <c r="AK756" s="102"/>
      <c r="AL756" s="102"/>
      <c r="AM756" s="102"/>
      <c r="AN756" s="102"/>
      <c r="AO756" s="102"/>
      <c r="AP756" s="102"/>
      <c r="AQ756" s="102"/>
      <c r="AR756" s="102"/>
    </row>
    <row r="757" spans="1:44" ht="15.75" customHeight="1" x14ac:dyDescent="0.25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  <c r="AJ757" s="102"/>
      <c r="AK757" s="102"/>
      <c r="AL757" s="102"/>
      <c r="AM757" s="102"/>
      <c r="AN757" s="102"/>
      <c r="AO757" s="102"/>
      <c r="AP757" s="102"/>
      <c r="AQ757" s="102"/>
      <c r="AR757" s="102"/>
    </row>
    <row r="758" spans="1:44" ht="15.75" customHeight="1" x14ac:dyDescent="0.25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  <c r="AJ758" s="102"/>
      <c r="AK758" s="102"/>
      <c r="AL758" s="102"/>
      <c r="AM758" s="102"/>
      <c r="AN758" s="102"/>
      <c r="AO758" s="102"/>
      <c r="AP758" s="102"/>
      <c r="AQ758" s="102"/>
      <c r="AR758" s="102"/>
    </row>
    <row r="759" spans="1:44" ht="15.75" customHeight="1" x14ac:dyDescent="0.25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  <c r="AJ759" s="102"/>
      <c r="AK759" s="102"/>
      <c r="AL759" s="102"/>
      <c r="AM759" s="102"/>
      <c r="AN759" s="102"/>
      <c r="AO759" s="102"/>
      <c r="AP759" s="102"/>
      <c r="AQ759" s="102"/>
      <c r="AR759" s="102"/>
    </row>
    <row r="760" spans="1:44" ht="15.75" customHeight="1" x14ac:dyDescent="0.25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  <c r="AJ760" s="102"/>
      <c r="AK760" s="102"/>
      <c r="AL760" s="102"/>
      <c r="AM760" s="102"/>
      <c r="AN760" s="102"/>
      <c r="AO760" s="102"/>
      <c r="AP760" s="102"/>
      <c r="AQ760" s="102"/>
      <c r="AR760" s="102"/>
    </row>
    <row r="761" spans="1:44" ht="15.75" customHeight="1" x14ac:dyDescent="0.25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  <c r="AJ761" s="102"/>
      <c r="AK761" s="102"/>
      <c r="AL761" s="102"/>
      <c r="AM761" s="102"/>
      <c r="AN761" s="102"/>
      <c r="AO761" s="102"/>
      <c r="AP761" s="102"/>
      <c r="AQ761" s="102"/>
      <c r="AR761" s="102"/>
    </row>
    <row r="762" spans="1:44" ht="15.75" customHeight="1" x14ac:dyDescent="0.25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  <c r="AJ762" s="102"/>
      <c r="AK762" s="102"/>
      <c r="AL762" s="102"/>
      <c r="AM762" s="102"/>
      <c r="AN762" s="102"/>
      <c r="AO762" s="102"/>
      <c r="AP762" s="102"/>
      <c r="AQ762" s="102"/>
      <c r="AR762" s="102"/>
    </row>
    <row r="763" spans="1:44" ht="15.75" customHeight="1" x14ac:dyDescent="0.25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  <c r="AJ763" s="102"/>
      <c r="AK763" s="102"/>
      <c r="AL763" s="102"/>
      <c r="AM763" s="102"/>
      <c r="AN763" s="102"/>
      <c r="AO763" s="102"/>
      <c r="AP763" s="102"/>
      <c r="AQ763" s="102"/>
      <c r="AR763" s="102"/>
    </row>
    <row r="764" spans="1:44" ht="15.75" customHeight="1" x14ac:dyDescent="0.25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  <c r="AJ764" s="102"/>
      <c r="AK764" s="102"/>
      <c r="AL764" s="102"/>
      <c r="AM764" s="102"/>
      <c r="AN764" s="102"/>
      <c r="AO764" s="102"/>
      <c r="AP764" s="102"/>
      <c r="AQ764" s="102"/>
      <c r="AR764" s="102"/>
    </row>
    <row r="765" spans="1:44" ht="15.75" customHeight="1" x14ac:dyDescent="0.25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  <c r="AJ765" s="102"/>
      <c r="AK765" s="102"/>
      <c r="AL765" s="102"/>
      <c r="AM765" s="102"/>
      <c r="AN765" s="102"/>
      <c r="AO765" s="102"/>
      <c r="AP765" s="102"/>
      <c r="AQ765" s="102"/>
      <c r="AR765" s="102"/>
    </row>
    <row r="766" spans="1:44" ht="15.75" customHeight="1" x14ac:dyDescent="0.25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  <c r="AJ766" s="102"/>
      <c r="AK766" s="102"/>
      <c r="AL766" s="102"/>
      <c r="AM766" s="102"/>
      <c r="AN766" s="102"/>
      <c r="AO766" s="102"/>
      <c r="AP766" s="102"/>
      <c r="AQ766" s="102"/>
      <c r="AR766" s="102"/>
    </row>
    <row r="767" spans="1:44" ht="15.75" customHeight="1" x14ac:dyDescent="0.25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  <c r="AJ767" s="102"/>
      <c r="AK767" s="102"/>
      <c r="AL767" s="102"/>
      <c r="AM767" s="102"/>
      <c r="AN767" s="102"/>
      <c r="AO767" s="102"/>
      <c r="AP767" s="102"/>
      <c r="AQ767" s="102"/>
      <c r="AR767" s="102"/>
    </row>
    <row r="768" spans="1:44" ht="15.75" customHeight="1" x14ac:dyDescent="0.25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  <c r="AJ768" s="102"/>
      <c r="AK768" s="102"/>
      <c r="AL768" s="102"/>
      <c r="AM768" s="102"/>
      <c r="AN768" s="102"/>
      <c r="AO768" s="102"/>
      <c r="AP768" s="102"/>
      <c r="AQ768" s="102"/>
      <c r="AR768" s="102"/>
    </row>
    <row r="769" spans="1:44" ht="15.75" customHeight="1" x14ac:dyDescent="0.25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  <c r="AJ769" s="102"/>
      <c r="AK769" s="102"/>
      <c r="AL769" s="102"/>
      <c r="AM769" s="102"/>
      <c r="AN769" s="102"/>
      <c r="AO769" s="102"/>
      <c r="AP769" s="102"/>
      <c r="AQ769" s="102"/>
      <c r="AR769" s="102"/>
    </row>
    <row r="770" spans="1:44" ht="15.75" customHeight="1" x14ac:dyDescent="0.25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  <c r="AN770" s="102"/>
      <c r="AO770" s="102"/>
      <c r="AP770" s="102"/>
      <c r="AQ770" s="102"/>
      <c r="AR770" s="102"/>
    </row>
    <row r="771" spans="1:44" ht="15.75" customHeight="1" x14ac:dyDescent="0.25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  <c r="AJ771" s="102"/>
      <c r="AK771" s="102"/>
      <c r="AL771" s="102"/>
      <c r="AM771" s="102"/>
      <c r="AN771" s="102"/>
      <c r="AO771" s="102"/>
      <c r="AP771" s="102"/>
      <c r="AQ771" s="102"/>
      <c r="AR771" s="102"/>
    </row>
    <row r="772" spans="1:44" ht="15.75" customHeight="1" x14ac:dyDescent="0.25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  <c r="AJ772" s="102"/>
      <c r="AK772" s="102"/>
      <c r="AL772" s="102"/>
      <c r="AM772" s="102"/>
      <c r="AN772" s="102"/>
      <c r="AO772" s="102"/>
      <c r="AP772" s="102"/>
      <c r="AQ772" s="102"/>
      <c r="AR772" s="102"/>
    </row>
    <row r="773" spans="1:44" ht="15.75" customHeight="1" x14ac:dyDescent="0.25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  <c r="AJ773" s="102"/>
      <c r="AK773" s="102"/>
      <c r="AL773" s="102"/>
      <c r="AM773" s="102"/>
      <c r="AN773" s="102"/>
      <c r="AO773" s="102"/>
      <c r="AP773" s="102"/>
      <c r="AQ773" s="102"/>
      <c r="AR773" s="102"/>
    </row>
    <row r="774" spans="1:44" ht="15.75" customHeight="1" x14ac:dyDescent="0.25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  <c r="AJ774" s="102"/>
      <c r="AK774" s="102"/>
      <c r="AL774" s="102"/>
      <c r="AM774" s="102"/>
      <c r="AN774" s="102"/>
      <c r="AO774" s="102"/>
      <c r="AP774" s="102"/>
      <c r="AQ774" s="102"/>
      <c r="AR774" s="102"/>
    </row>
    <row r="775" spans="1:44" ht="15.75" customHeight="1" x14ac:dyDescent="0.25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  <c r="AJ775" s="102"/>
      <c r="AK775" s="102"/>
      <c r="AL775" s="102"/>
      <c r="AM775" s="102"/>
      <c r="AN775" s="102"/>
      <c r="AO775" s="102"/>
      <c r="AP775" s="102"/>
      <c r="AQ775" s="102"/>
      <c r="AR775" s="102"/>
    </row>
    <row r="776" spans="1:44" ht="15.75" customHeight="1" x14ac:dyDescent="0.25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  <c r="AJ776" s="102"/>
      <c r="AK776" s="102"/>
      <c r="AL776" s="102"/>
      <c r="AM776" s="102"/>
      <c r="AN776" s="102"/>
      <c r="AO776" s="102"/>
      <c r="AP776" s="102"/>
      <c r="AQ776" s="102"/>
      <c r="AR776" s="102"/>
    </row>
    <row r="777" spans="1:44" ht="15.75" customHeight="1" x14ac:dyDescent="0.25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  <c r="AJ777" s="102"/>
      <c r="AK777" s="102"/>
      <c r="AL777" s="102"/>
      <c r="AM777" s="102"/>
      <c r="AN777" s="102"/>
      <c r="AO777" s="102"/>
      <c r="AP777" s="102"/>
      <c r="AQ777" s="102"/>
      <c r="AR777" s="102"/>
    </row>
    <row r="778" spans="1:44" ht="15.75" customHeight="1" x14ac:dyDescent="0.25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  <c r="AJ778" s="102"/>
      <c r="AK778" s="102"/>
      <c r="AL778" s="102"/>
      <c r="AM778" s="102"/>
      <c r="AN778" s="102"/>
      <c r="AO778" s="102"/>
      <c r="AP778" s="102"/>
      <c r="AQ778" s="102"/>
      <c r="AR778" s="102"/>
    </row>
    <row r="779" spans="1:44" ht="15.75" customHeight="1" x14ac:dyDescent="0.25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  <c r="AJ779" s="102"/>
      <c r="AK779" s="102"/>
      <c r="AL779" s="102"/>
      <c r="AM779" s="102"/>
      <c r="AN779" s="102"/>
      <c r="AO779" s="102"/>
      <c r="AP779" s="102"/>
      <c r="AQ779" s="102"/>
      <c r="AR779" s="102"/>
    </row>
    <row r="780" spans="1:44" ht="15.75" customHeight="1" x14ac:dyDescent="0.25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  <c r="AJ780" s="102"/>
      <c r="AK780" s="102"/>
      <c r="AL780" s="102"/>
      <c r="AM780" s="102"/>
      <c r="AN780" s="102"/>
      <c r="AO780" s="102"/>
      <c r="AP780" s="102"/>
      <c r="AQ780" s="102"/>
      <c r="AR780" s="102"/>
    </row>
    <row r="781" spans="1:44" ht="15.75" customHeight="1" x14ac:dyDescent="0.25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  <c r="AJ781" s="102"/>
      <c r="AK781" s="102"/>
      <c r="AL781" s="102"/>
      <c r="AM781" s="102"/>
      <c r="AN781" s="102"/>
      <c r="AO781" s="102"/>
      <c r="AP781" s="102"/>
      <c r="AQ781" s="102"/>
      <c r="AR781" s="102"/>
    </row>
    <row r="782" spans="1:44" ht="15.75" customHeight="1" x14ac:dyDescent="0.25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  <c r="AJ782" s="102"/>
      <c r="AK782" s="102"/>
      <c r="AL782" s="102"/>
      <c r="AM782" s="102"/>
      <c r="AN782" s="102"/>
      <c r="AO782" s="102"/>
      <c r="AP782" s="102"/>
      <c r="AQ782" s="102"/>
      <c r="AR782" s="102"/>
    </row>
    <row r="783" spans="1:44" ht="15.75" customHeight="1" x14ac:dyDescent="0.25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  <c r="AJ783" s="102"/>
      <c r="AK783" s="102"/>
      <c r="AL783" s="102"/>
      <c r="AM783" s="102"/>
      <c r="AN783" s="102"/>
      <c r="AO783" s="102"/>
      <c r="AP783" s="102"/>
      <c r="AQ783" s="102"/>
      <c r="AR783" s="102"/>
    </row>
    <row r="784" spans="1:44" ht="15.75" customHeight="1" x14ac:dyDescent="0.25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  <c r="AJ784" s="102"/>
      <c r="AK784" s="102"/>
      <c r="AL784" s="102"/>
      <c r="AM784" s="102"/>
      <c r="AN784" s="102"/>
      <c r="AO784" s="102"/>
      <c r="AP784" s="102"/>
      <c r="AQ784" s="102"/>
      <c r="AR784" s="102"/>
    </row>
    <row r="785" spans="1:44" ht="15.75" customHeight="1" x14ac:dyDescent="0.25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  <c r="AJ785" s="102"/>
      <c r="AK785" s="102"/>
      <c r="AL785" s="102"/>
      <c r="AM785" s="102"/>
      <c r="AN785" s="102"/>
      <c r="AO785" s="102"/>
      <c r="AP785" s="102"/>
      <c r="AQ785" s="102"/>
      <c r="AR785" s="102"/>
    </row>
    <row r="786" spans="1:44" ht="15.75" customHeight="1" x14ac:dyDescent="0.25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  <c r="AJ786" s="102"/>
      <c r="AK786" s="102"/>
      <c r="AL786" s="102"/>
      <c r="AM786" s="102"/>
      <c r="AN786" s="102"/>
      <c r="AO786" s="102"/>
      <c r="AP786" s="102"/>
      <c r="AQ786" s="102"/>
      <c r="AR786" s="102"/>
    </row>
    <row r="787" spans="1:44" ht="15.75" customHeight="1" x14ac:dyDescent="0.25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  <c r="AJ787" s="102"/>
      <c r="AK787" s="102"/>
      <c r="AL787" s="102"/>
      <c r="AM787" s="102"/>
      <c r="AN787" s="102"/>
      <c r="AO787" s="102"/>
      <c r="AP787" s="102"/>
      <c r="AQ787" s="102"/>
      <c r="AR787" s="102"/>
    </row>
    <row r="788" spans="1:44" ht="15.75" customHeight="1" x14ac:dyDescent="0.25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  <c r="AJ788" s="102"/>
      <c r="AK788" s="102"/>
      <c r="AL788" s="102"/>
      <c r="AM788" s="102"/>
      <c r="AN788" s="102"/>
      <c r="AO788" s="102"/>
      <c r="AP788" s="102"/>
      <c r="AQ788" s="102"/>
      <c r="AR788" s="102"/>
    </row>
    <row r="789" spans="1:44" ht="15.75" customHeight="1" x14ac:dyDescent="0.25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  <c r="AJ789" s="102"/>
      <c r="AK789" s="102"/>
      <c r="AL789" s="102"/>
      <c r="AM789" s="102"/>
      <c r="AN789" s="102"/>
      <c r="AO789" s="102"/>
      <c r="AP789" s="102"/>
      <c r="AQ789" s="102"/>
      <c r="AR789" s="102"/>
    </row>
    <row r="790" spans="1:44" ht="15.75" customHeight="1" x14ac:dyDescent="0.25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  <c r="AJ790" s="102"/>
      <c r="AK790" s="102"/>
      <c r="AL790" s="102"/>
      <c r="AM790" s="102"/>
      <c r="AN790" s="102"/>
      <c r="AO790" s="102"/>
      <c r="AP790" s="102"/>
      <c r="AQ790" s="102"/>
      <c r="AR790" s="102"/>
    </row>
    <row r="791" spans="1:44" ht="15.75" customHeight="1" x14ac:dyDescent="0.25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  <c r="AJ791" s="102"/>
      <c r="AK791" s="102"/>
      <c r="AL791" s="102"/>
      <c r="AM791" s="102"/>
      <c r="AN791" s="102"/>
      <c r="AO791" s="102"/>
      <c r="AP791" s="102"/>
      <c r="AQ791" s="102"/>
      <c r="AR791" s="102"/>
    </row>
    <row r="792" spans="1:44" ht="15.75" customHeight="1" x14ac:dyDescent="0.25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  <c r="AJ792" s="102"/>
      <c r="AK792" s="102"/>
      <c r="AL792" s="102"/>
      <c r="AM792" s="102"/>
      <c r="AN792" s="102"/>
      <c r="AO792" s="102"/>
      <c r="AP792" s="102"/>
      <c r="AQ792" s="102"/>
      <c r="AR792" s="102"/>
    </row>
    <row r="793" spans="1:44" ht="15.75" customHeight="1" x14ac:dyDescent="0.25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  <c r="AJ793" s="102"/>
      <c r="AK793" s="102"/>
      <c r="AL793" s="102"/>
      <c r="AM793" s="102"/>
      <c r="AN793" s="102"/>
      <c r="AO793" s="102"/>
      <c r="AP793" s="102"/>
      <c r="AQ793" s="102"/>
      <c r="AR793" s="102"/>
    </row>
    <row r="794" spans="1:44" ht="15.75" customHeight="1" x14ac:dyDescent="0.25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  <c r="AJ794" s="102"/>
      <c r="AK794" s="102"/>
      <c r="AL794" s="102"/>
      <c r="AM794" s="102"/>
      <c r="AN794" s="102"/>
      <c r="AO794" s="102"/>
      <c r="AP794" s="102"/>
      <c r="AQ794" s="102"/>
      <c r="AR794" s="102"/>
    </row>
    <row r="795" spans="1:44" ht="15.75" customHeight="1" x14ac:dyDescent="0.25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  <c r="AJ795" s="102"/>
      <c r="AK795" s="102"/>
      <c r="AL795" s="102"/>
      <c r="AM795" s="102"/>
      <c r="AN795" s="102"/>
      <c r="AO795" s="102"/>
      <c r="AP795" s="102"/>
      <c r="AQ795" s="102"/>
      <c r="AR795" s="102"/>
    </row>
    <row r="796" spans="1:44" ht="15.75" customHeight="1" x14ac:dyDescent="0.25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  <c r="AJ796" s="102"/>
      <c r="AK796" s="102"/>
      <c r="AL796" s="102"/>
      <c r="AM796" s="102"/>
      <c r="AN796" s="102"/>
      <c r="AO796" s="102"/>
      <c r="AP796" s="102"/>
      <c r="AQ796" s="102"/>
      <c r="AR796" s="102"/>
    </row>
    <row r="797" spans="1:44" ht="15.75" customHeight="1" x14ac:dyDescent="0.25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  <c r="AJ797" s="102"/>
      <c r="AK797" s="102"/>
      <c r="AL797" s="102"/>
      <c r="AM797" s="102"/>
      <c r="AN797" s="102"/>
      <c r="AO797" s="102"/>
      <c r="AP797" s="102"/>
      <c r="AQ797" s="102"/>
      <c r="AR797" s="102"/>
    </row>
    <row r="798" spans="1:44" ht="15.75" customHeight="1" x14ac:dyDescent="0.25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  <c r="AJ798" s="102"/>
      <c r="AK798" s="102"/>
      <c r="AL798" s="102"/>
      <c r="AM798" s="102"/>
      <c r="AN798" s="102"/>
      <c r="AO798" s="102"/>
      <c r="AP798" s="102"/>
      <c r="AQ798" s="102"/>
      <c r="AR798" s="102"/>
    </row>
    <row r="799" spans="1:44" ht="15.75" customHeight="1" x14ac:dyDescent="0.25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  <c r="AJ799" s="102"/>
      <c r="AK799" s="102"/>
      <c r="AL799" s="102"/>
      <c r="AM799" s="102"/>
      <c r="AN799" s="102"/>
      <c r="AO799" s="102"/>
      <c r="AP799" s="102"/>
      <c r="AQ799" s="102"/>
      <c r="AR799" s="102"/>
    </row>
    <row r="800" spans="1:44" ht="15.75" customHeight="1" x14ac:dyDescent="0.25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  <c r="AJ800" s="102"/>
      <c r="AK800" s="102"/>
      <c r="AL800" s="102"/>
      <c r="AM800" s="102"/>
      <c r="AN800" s="102"/>
      <c r="AO800" s="102"/>
      <c r="AP800" s="102"/>
      <c r="AQ800" s="102"/>
      <c r="AR800" s="102"/>
    </row>
    <row r="801" spans="1:44" ht="15.75" customHeight="1" x14ac:dyDescent="0.25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  <c r="AJ801" s="102"/>
      <c r="AK801" s="102"/>
      <c r="AL801" s="102"/>
      <c r="AM801" s="102"/>
      <c r="AN801" s="102"/>
      <c r="AO801" s="102"/>
      <c r="AP801" s="102"/>
      <c r="AQ801" s="102"/>
      <c r="AR801" s="102"/>
    </row>
    <row r="802" spans="1:44" ht="15.75" customHeight="1" x14ac:dyDescent="0.25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  <c r="AJ802" s="102"/>
      <c r="AK802" s="102"/>
      <c r="AL802" s="102"/>
      <c r="AM802" s="102"/>
      <c r="AN802" s="102"/>
      <c r="AO802" s="102"/>
      <c r="AP802" s="102"/>
      <c r="AQ802" s="102"/>
      <c r="AR802" s="102"/>
    </row>
    <row r="803" spans="1:44" ht="15.75" customHeight="1" x14ac:dyDescent="0.25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  <c r="AJ803" s="102"/>
      <c r="AK803" s="102"/>
      <c r="AL803" s="102"/>
      <c r="AM803" s="102"/>
      <c r="AN803" s="102"/>
      <c r="AO803" s="102"/>
      <c r="AP803" s="102"/>
      <c r="AQ803" s="102"/>
      <c r="AR803" s="102"/>
    </row>
    <row r="804" spans="1:44" ht="15.75" customHeight="1" x14ac:dyDescent="0.25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  <c r="AJ804" s="102"/>
      <c r="AK804" s="102"/>
      <c r="AL804" s="102"/>
      <c r="AM804" s="102"/>
      <c r="AN804" s="102"/>
      <c r="AO804" s="102"/>
      <c r="AP804" s="102"/>
      <c r="AQ804" s="102"/>
      <c r="AR804" s="102"/>
    </row>
    <row r="805" spans="1:44" ht="15.75" customHeight="1" x14ac:dyDescent="0.25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  <c r="AJ805" s="102"/>
      <c r="AK805" s="102"/>
      <c r="AL805" s="102"/>
      <c r="AM805" s="102"/>
      <c r="AN805" s="102"/>
      <c r="AO805" s="102"/>
      <c r="AP805" s="102"/>
      <c r="AQ805" s="102"/>
      <c r="AR805" s="102"/>
    </row>
    <row r="806" spans="1:44" ht="15.75" customHeight="1" x14ac:dyDescent="0.25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  <c r="AJ806" s="102"/>
      <c r="AK806" s="102"/>
      <c r="AL806" s="102"/>
      <c r="AM806" s="102"/>
      <c r="AN806" s="102"/>
      <c r="AO806" s="102"/>
      <c r="AP806" s="102"/>
      <c r="AQ806" s="102"/>
      <c r="AR806" s="102"/>
    </row>
    <row r="807" spans="1:44" ht="15.75" customHeight="1" x14ac:dyDescent="0.25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  <c r="AJ807" s="102"/>
      <c r="AK807" s="102"/>
      <c r="AL807" s="102"/>
      <c r="AM807" s="102"/>
      <c r="AN807" s="102"/>
      <c r="AO807" s="102"/>
      <c r="AP807" s="102"/>
      <c r="AQ807" s="102"/>
      <c r="AR807" s="102"/>
    </row>
    <row r="808" spans="1:44" ht="15.75" customHeight="1" x14ac:dyDescent="0.25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  <c r="AN808" s="102"/>
      <c r="AO808" s="102"/>
      <c r="AP808" s="102"/>
      <c r="AQ808" s="102"/>
      <c r="AR808" s="102"/>
    </row>
    <row r="809" spans="1:44" ht="15.75" customHeight="1" x14ac:dyDescent="0.25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  <c r="AJ809" s="102"/>
      <c r="AK809" s="102"/>
      <c r="AL809" s="102"/>
      <c r="AM809" s="102"/>
      <c r="AN809" s="102"/>
      <c r="AO809" s="102"/>
      <c r="AP809" s="102"/>
      <c r="AQ809" s="102"/>
      <c r="AR809" s="102"/>
    </row>
    <row r="810" spans="1:44" ht="15.75" customHeight="1" x14ac:dyDescent="0.25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  <c r="AJ810" s="102"/>
      <c r="AK810" s="102"/>
      <c r="AL810" s="102"/>
      <c r="AM810" s="102"/>
      <c r="AN810" s="102"/>
      <c r="AO810" s="102"/>
      <c r="AP810" s="102"/>
      <c r="AQ810" s="102"/>
      <c r="AR810" s="102"/>
    </row>
    <row r="811" spans="1:44" ht="15.75" customHeight="1" x14ac:dyDescent="0.25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  <c r="AJ811" s="102"/>
      <c r="AK811" s="102"/>
      <c r="AL811" s="102"/>
      <c r="AM811" s="102"/>
      <c r="AN811" s="102"/>
      <c r="AO811" s="102"/>
      <c r="AP811" s="102"/>
      <c r="AQ811" s="102"/>
      <c r="AR811" s="102"/>
    </row>
    <row r="812" spans="1:44" ht="15.75" customHeight="1" x14ac:dyDescent="0.25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  <c r="AJ812" s="102"/>
      <c r="AK812" s="102"/>
      <c r="AL812" s="102"/>
      <c r="AM812" s="102"/>
      <c r="AN812" s="102"/>
      <c r="AO812" s="102"/>
      <c r="AP812" s="102"/>
      <c r="AQ812" s="102"/>
      <c r="AR812" s="102"/>
    </row>
    <row r="813" spans="1:44" ht="15.75" customHeight="1" x14ac:dyDescent="0.25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  <c r="AJ813" s="102"/>
      <c r="AK813" s="102"/>
      <c r="AL813" s="102"/>
      <c r="AM813" s="102"/>
      <c r="AN813" s="102"/>
      <c r="AO813" s="102"/>
      <c r="AP813" s="102"/>
      <c r="AQ813" s="102"/>
      <c r="AR813" s="102"/>
    </row>
    <row r="814" spans="1:44" ht="15.75" customHeight="1" x14ac:dyDescent="0.25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  <c r="AJ814" s="102"/>
      <c r="AK814" s="102"/>
      <c r="AL814" s="102"/>
      <c r="AM814" s="102"/>
      <c r="AN814" s="102"/>
      <c r="AO814" s="102"/>
      <c r="AP814" s="102"/>
      <c r="AQ814" s="102"/>
      <c r="AR814" s="102"/>
    </row>
    <row r="815" spans="1:44" ht="15.75" customHeight="1" x14ac:dyDescent="0.2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  <c r="AJ815" s="102"/>
      <c r="AK815" s="102"/>
      <c r="AL815" s="102"/>
      <c r="AM815" s="102"/>
      <c r="AN815" s="102"/>
      <c r="AO815" s="102"/>
      <c r="AP815" s="102"/>
      <c r="AQ815" s="102"/>
      <c r="AR815" s="102"/>
    </row>
    <row r="816" spans="1:44" ht="15.75" customHeight="1" x14ac:dyDescent="0.25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  <c r="AJ816" s="102"/>
      <c r="AK816" s="102"/>
      <c r="AL816" s="102"/>
      <c r="AM816" s="102"/>
      <c r="AN816" s="102"/>
      <c r="AO816" s="102"/>
      <c r="AP816" s="102"/>
      <c r="AQ816" s="102"/>
      <c r="AR816" s="102"/>
    </row>
    <row r="817" spans="1:44" ht="15.75" customHeight="1" x14ac:dyDescent="0.25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  <c r="AJ817" s="102"/>
      <c r="AK817" s="102"/>
      <c r="AL817" s="102"/>
      <c r="AM817" s="102"/>
      <c r="AN817" s="102"/>
      <c r="AO817" s="102"/>
      <c r="AP817" s="102"/>
      <c r="AQ817" s="102"/>
      <c r="AR817" s="102"/>
    </row>
    <row r="818" spans="1:44" ht="15.75" customHeight="1" x14ac:dyDescent="0.25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  <c r="AJ818" s="102"/>
      <c r="AK818" s="102"/>
      <c r="AL818" s="102"/>
      <c r="AM818" s="102"/>
      <c r="AN818" s="102"/>
      <c r="AO818" s="102"/>
      <c r="AP818" s="102"/>
      <c r="AQ818" s="102"/>
      <c r="AR818" s="102"/>
    </row>
    <row r="819" spans="1:44" ht="15.75" customHeight="1" x14ac:dyDescent="0.25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  <c r="AJ819" s="102"/>
      <c r="AK819" s="102"/>
      <c r="AL819" s="102"/>
      <c r="AM819" s="102"/>
      <c r="AN819" s="102"/>
      <c r="AO819" s="102"/>
      <c r="AP819" s="102"/>
      <c r="AQ819" s="102"/>
      <c r="AR819" s="102"/>
    </row>
    <row r="820" spans="1:44" ht="15.75" customHeight="1" x14ac:dyDescent="0.25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  <c r="AJ820" s="102"/>
      <c r="AK820" s="102"/>
      <c r="AL820" s="102"/>
      <c r="AM820" s="102"/>
      <c r="AN820" s="102"/>
      <c r="AO820" s="102"/>
      <c r="AP820" s="102"/>
      <c r="AQ820" s="102"/>
      <c r="AR820" s="102"/>
    </row>
    <row r="821" spans="1:44" ht="15.75" customHeight="1" x14ac:dyDescent="0.25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  <c r="AJ821" s="102"/>
      <c r="AK821" s="102"/>
      <c r="AL821" s="102"/>
      <c r="AM821" s="102"/>
      <c r="AN821" s="102"/>
      <c r="AO821" s="102"/>
      <c r="AP821" s="102"/>
      <c r="AQ821" s="102"/>
      <c r="AR821" s="102"/>
    </row>
    <row r="822" spans="1:44" ht="15.75" customHeight="1" x14ac:dyDescent="0.25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  <c r="AJ822" s="102"/>
      <c r="AK822" s="102"/>
      <c r="AL822" s="102"/>
      <c r="AM822" s="102"/>
      <c r="AN822" s="102"/>
      <c r="AO822" s="102"/>
      <c r="AP822" s="102"/>
      <c r="AQ822" s="102"/>
      <c r="AR822" s="102"/>
    </row>
    <row r="823" spans="1:44" ht="15.75" customHeight="1" x14ac:dyDescent="0.25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  <c r="AJ823" s="102"/>
      <c r="AK823" s="102"/>
      <c r="AL823" s="102"/>
      <c r="AM823" s="102"/>
      <c r="AN823" s="102"/>
      <c r="AO823" s="102"/>
      <c r="AP823" s="102"/>
      <c r="AQ823" s="102"/>
      <c r="AR823" s="102"/>
    </row>
    <row r="824" spans="1:44" ht="15.75" customHeight="1" x14ac:dyDescent="0.25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  <c r="AJ824" s="102"/>
      <c r="AK824" s="102"/>
      <c r="AL824" s="102"/>
      <c r="AM824" s="102"/>
      <c r="AN824" s="102"/>
      <c r="AO824" s="102"/>
      <c r="AP824" s="102"/>
      <c r="AQ824" s="102"/>
      <c r="AR824" s="102"/>
    </row>
    <row r="825" spans="1:44" ht="15.75" customHeight="1" x14ac:dyDescent="0.25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  <c r="AJ825" s="102"/>
      <c r="AK825" s="102"/>
      <c r="AL825" s="102"/>
      <c r="AM825" s="102"/>
      <c r="AN825" s="102"/>
      <c r="AO825" s="102"/>
      <c r="AP825" s="102"/>
      <c r="AQ825" s="102"/>
      <c r="AR825" s="102"/>
    </row>
    <row r="826" spans="1:44" ht="15.75" customHeight="1" x14ac:dyDescent="0.25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  <c r="AJ826" s="102"/>
      <c r="AK826" s="102"/>
      <c r="AL826" s="102"/>
      <c r="AM826" s="102"/>
      <c r="AN826" s="102"/>
      <c r="AO826" s="102"/>
      <c r="AP826" s="102"/>
      <c r="AQ826" s="102"/>
      <c r="AR826" s="102"/>
    </row>
    <row r="827" spans="1:44" ht="15.75" customHeight="1" x14ac:dyDescent="0.25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  <c r="AJ827" s="102"/>
      <c r="AK827" s="102"/>
      <c r="AL827" s="102"/>
      <c r="AM827" s="102"/>
      <c r="AN827" s="102"/>
      <c r="AO827" s="102"/>
      <c r="AP827" s="102"/>
      <c r="AQ827" s="102"/>
      <c r="AR827" s="102"/>
    </row>
    <row r="828" spans="1:44" ht="15.75" customHeight="1" x14ac:dyDescent="0.25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  <c r="AJ828" s="102"/>
      <c r="AK828" s="102"/>
      <c r="AL828" s="102"/>
      <c r="AM828" s="102"/>
      <c r="AN828" s="102"/>
      <c r="AO828" s="102"/>
      <c r="AP828" s="102"/>
      <c r="AQ828" s="102"/>
      <c r="AR828" s="102"/>
    </row>
    <row r="829" spans="1:44" ht="15.75" customHeight="1" x14ac:dyDescent="0.25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  <c r="AJ829" s="102"/>
      <c r="AK829" s="102"/>
      <c r="AL829" s="102"/>
      <c r="AM829" s="102"/>
      <c r="AN829" s="102"/>
      <c r="AO829" s="102"/>
      <c r="AP829" s="102"/>
      <c r="AQ829" s="102"/>
      <c r="AR829" s="102"/>
    </row>
    <row r="830" spans="1:44" ht="15.75" customHeight="1" x14ac:dyDescent="0.25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  <c r="AJ830" s="102"/>
      <c r="AK830" s="102"/>
      <c r="AL830" s="102"/>
      <c r="AM830" s="102"/>
      <c r="AN830" s="102"/>
      <c r="AO830" s="102"/>
      <c r="AP830" s="102"/>
      <c r="AQ830" s="102"/>
      <c r="AR830" s="102"/>
    </row>
    <row r="831" spans="1:44" ht="15.75" customHeight="1" x14ac:dyDescent="0.25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  <c r="AJ831" s="102"/>
      <c r="AK831" s="102"/>
      <c r="AL831" s="102"/>
      <c r="AM831" s="102"/>
      <c r="AN831" s="102"/>
      <c r="AO831" s="102"/>
      <c r="AP831" s="102"/>
      <c r="AQ831" s="102"/>
      <c r="AR831" s="102"/>
    </row>
    <row r="832" spans="1:44" ht="15.75" customHeight="1" x14ac:dyDescent="0.25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  <c r="AJ832" s="102"/>
      <c r="AK832" s="102"/>
      <c r="AL832" s="102"/>
      <c r="AM832" s="102"/>
      <c r="AN832" s="102"/>
      <c r="AO832" s="102"/>
      <c r="AP832" s="102"/>
      <c r="AQ832" s="102"/>
      <c r="AR832" s="102"/>
    </row>
    <row r="833" spans="1:44" ht="15.75" customHeight="1" x14ac:dyDescent="0.25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  <c r="AJ833" s="102"/>
      <c r="AK833" s="102"/>
      <c r="AL833" s="102"/>
      <c r="AM833" s="102"/>
      <c r="AN833" s="102"/>
      <c r="AO833" s="102"/>
      <c r="AP833" s="102"/>
      <c r="AQ833" s="102"/>
      <c r="AR833" s="102"/>
    </row>
    <row r="834" spans="1:44" ht="15.75" customHeight="1" x14ac:dyDescent="0.25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  <c r="AJ834" s="102"/>
      <c r="AK834" s="102"/>
      <c r="AL834" s="102"/>
      <c r="AM834" s="102"/>
      <c r="AN834" s="102"/>
      <c r="AO834" s="102"/>
      <c r="AP834" s="102"/>
      <c r="AQ834" s="102"/>
      <c r="AR834" s="102"/>
    </row>
    <row r="835" spans="1:44" ht="15.75" customHeight="1" x14ac:dyDescent="0.25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  <c r="AJ835" s="102"/>
      <c r="AK835" s="102"/>
      <c r="AL835" s="102"/>
      <c r="AM835" s="102"/>
      <c r="AN835" s="102"/>
      <c r="AO835" s="102"/>
      <c r="AP835" s="102"/>
      <c r="AQ835" s="102"/>
      <c r="AR835" s="102"/>
    </row>
    <row r="836" spans="1:44" ht="15.75" customHeight="1" x14ac:dyDescent="0.25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  <c r="AJ836" s="102"/>
      <c r="AK836" s="102"/>
      <c r="AL836" s="102"/>
      <c r="AM836" s="102"/>
      <c r="AN836" s="102"/>
      <c r="AO836" s="102"/>
      <c r="AP836" s="102"/>
      <c r="AQ836" s="102"/>
      <c r="AR836" s="102"/>
    </row>
    <row r="837" spans="1:44" ht="15.75" customHeight="1" x14ac:dyDescent="0.25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  <c r="AJ837" s="102"/>
      <c r="AK837" s="102"/>
      <c r="AL837" s="102"/>
      <c r="AM837" s="102"/>
      <c r="AN837" s="102"/>
      <c r="AO837" s="102"/>
      <c r="AP837" s="102"/>
      <c r="AQ837" s="102"/>
      <c r="AR837" s="102"/>
    </row>
    <row r="838" spans="1:44" ht="15.75" customHeight="1" x14ac:dyDescent="0.25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  <c r="AJ838" s="102"/>
      <c r="AK838" s="102"/>
      <c r="AL838" s="102"/>
      <c r="AM838" s="102"/>
      <c r="AN838" s="102"/>
      <c r="AO838" s="102"/>
      <c r="AP838" s="102"/>
      <c r="AQ838" s="102"/>
      <c r="AR838" s="102"/>
    </row>
    <row r="839" spans="1:44" ht="15.75" customHeight="1" x14ac:dyDescent="0.25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  <c r="AN839" s="102"/>
      <c r="AO839" s="102"/>
      <c r="AP839" s="102"/>
      <c r="AQ839" s="102"/>
      <c r="AR839" s="102"/>
    </row>
    <row r="840" spans="1:44" ht="15.75" customHeight="1" x14ac:dyDescent="0.25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  <c r="AN840" s="102"/>
      <c r="AO840" s="102"/>
      <c r="AP840" s="102"/>
      <c r="AQ840" s="102"/>
      <c r="AR840" s="102"/>
    </row>
    <row r="841" spans="1:44" ht="15.75" customHeight="1" x14ac:dyDescent="0.25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  <c r="AJ841" s="102"/>
      <c r="AK841" s="102"/>
      <c r="AL841" s="102"/>
      <c r="AM841" s="102"/>
      <c r="AN841" s="102"/>
      <c r="AO841" s="102"/>
      <c r="AP841" s="102"/>
      <c r="AQ841" s="102"/>
      <c r="AR841" s="102"/>
    </row>
    <row r="842" spans="1:44" ht="15.75" customHeight="1" x14ac:dyDescent="0.25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  <c r="AJ842" s="102"/>
      <c r="AK842" s="102"/>
      <c r="AL842" s="102"/>
      <c r="AM842" s="102"/>
      <c r="AN842" s="102"/>
      <c r="AO842" s="102"/>
      <c r="AP842" s="102"/>
      <c r="AQ842" s="102"/>
      <c r="AR842" s="102"/>
    </row>
    <row r="843" spans="1:44" ht="15.75" customHeight="1" x14ac:dyDescent="0.25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  <c r="AJ843" s="102"/>
      <c r="AK843" s="102"/>
      <c r="AL843" s="102"/>
      <c r="AM843" s="102"/>
      <c r="AN843" s="102"/>
      <c r="AO843" s="102"/>
      <c r="AP843" s="102"/>
      <c r="AQ843" s="102"/>
      <c r="AR843" s="102"/>
    </row>
    <row r="844" spans="1:44" ht="15.75" customHeight="1" x14ac:dyDescent="0.25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  <c r="AJ844" s="102"/>
      <c r="AK844" s="102"/>
      <c r="AL844" s="102"/>
      <c r="AM844" s="102"/>
      <c r="AN844" s="102"/>
      <c r="AO844" s="102"/>
      <c r="AP844" s="102"/>
      <c r="AQ844" s="102"/>
      <c r="AR844" s="102"/>
    </row>
    <row r="845" spans="1:44" ht="15.75" customHeight="1" x14ac:dyDescent="0.25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  <c r="AJ845" s="102"/>
      <c r="AK845" s="102"/>
      <c r="AL845" s="102"/>
      <c r="AM845" s="102"/>
      <c r="AN845" s="102"/>
      <c r="AO845" s="102"/>
      <c r="AP845" s="102"/>
      <c r="AQ845" s="102"/>
      <c r="AR845" s="102"/>
    </row>
    <row r="846" spans="1:44" ht="15.75" customHeight="1" x14ac:dyDescent="0.25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  <c r="AJ846" s="102"/>
      <c r="AK846" s="102"/>
      <c r="AL846" s="102"/>
      <c r="AM846" s="102"/>
      <c r="AN846" s="102"/>
      <c r="AO846" s="102"/>
      <c r="AP846" s="102"/>
      <c r="AQ846" s="102"/>
      <c r="AR846" s="102"/>
    </row>
    <row r="847" spans="1:44" ht="15.75" customHeight="1" x14ac:dyDescent="0.25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  <c r="AJ847" s="102"/>
      <c r="AK847" s="102"/>
      <c r="AL847" s="102"/>
      <c r="AM847" s="102"/>
      <c r="AN847" s="102"/>
      <c r="AO847" s="102"/>
      <c r="AP847" s="102"/>
      <c r="AQ847" s="102"/>
      <c r="AR847" s="102"/>
    </row>
    <row r="848" spans="1:44" ht="15.75" customHeight="1" x14ac:dyDescent="0.25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  <c r="AJ848" s="102"/>
      <c r="AK848" s="102"/>
      <c r="AL848" s="102"/>
      <c r="AM848" s="102"/>
      <c r="AN848" s="102"/>
      <c r="AO848" s="102"/>
      <c r="AP848" s="102"/>
      <c r="AQ848" s="102"/>
      <c r="AR848" s="102"/>
    </row>
    <row r="849" spans="1:44" ht="15.75" customHeight="1" x14ac:dyDescent="0.25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  <c r="AJ849" s="102"/>
      <c r="AK849" s="102"/>
      <c r="AL849" s="102"/>
      <c r="AM849" s="102"/>
      <c r="AN849" s="102"/>
      <c r="AO849" s="102"/>
      <c r="AP849" s="102"/>
      <c r="AQ849" s="102"/>
      <c r="AR849" s="102"/>
    </row>
    <row r="850" spans="1:44" ht="15.75" customHeight="1" x14ac:dyDescent="0.25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  <c r="AJ850" s="102"/>
      <c r="AK850" s="102"/>
      <c r="AL850" s="102"/>
      <c r="AM850" s="102"/>
      <c r="AN850" s="102"/>
      <c r="AO850" s="102"/>
      <c r="AP850" s="102"/>
      <c r="AQ850" s="102"/>
      <c r="AR850" s="102"/>
    </row>
    <row r="851" spans="1:44" ht="15.75" customHeight="1" x14ac:dyDescent="0.25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  <c r="AJ851" s="102"/>
      <c r="AK851" s="102"/>
      <c r="AL851" s="102"/>
      <c r="AM851" s="102"/>
      <c r="AN851" s="102"/>
      <c r="AO851" s="102"/>
      <c r="AP851" s="102"/>
      <c r="AQ851" s="102"/>
      <c r="AR851" s="102"/>
    </row>
    <row r="852" spans="1:44" ht="15.75" customHeight="1" x14ac:dyDescent="0.25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  <c r="AJ852" s="102"/>
      <c r="AK852" s="102"/>
      <c r="AL852" s="102"/>
      <c r="AM852" s="102"/>
      <c r="AN852" s="102"/>
      <c r="AO852" s="102"/>
      <c r="AP852" s="102"/>
      <c r="AQ852" s="102"/>
      <c r="AR852" s="102"/>
    </row>
    <row r="853" spans="1:44" ht="15.75" customHeight="1" x14ac:dyDescent="0.25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  <c r="AJ853" s="102"/>
      <c r="AK853" s="102"/>
      <c r="AL853" s="102"/>
      <c r="AM853" s="102"/>
      <c r="AN853" s="102"/>
      <c r="AO853" s="102"/>
      <c r="AP853" s="102"/>
      <c r="AQ853" s="102"/>
      <c r="AR853" s="102"/>
    </row>
    <row r="854" spans="1:44" ht="15.75" customHeight="1" x14ac:dyDescent="0.25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  <c r="AJ854" s="102"/>
      <c r="AK854" s="102"/>
      <c r="AL854" s="102"/>
      <c r="AM854" s="102"/>
      <c r="AN854" s="102"/>
      <c r="AO854" s="102"/>
      <c r="AP854" s="102"/>
      <c r="AQ854" s="102"/>
      <c r="AR854" s="102"/>
    </row>
    <row r="855" spans="1:44" ht="15.75" customHeight="1" x14ac:dyDescent="0.25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  <c r="AJ855" s="102"/>
      <c r="AK855" s="102"/>
      <c r="AL855" s="102"/>
      <c r="AM855" s="102"/>
      <c r="AN855" s="102"/>
      <c r="AO855" s="102"/>
      <c r="AP855" s="102"/>
      <c r="AQ855" s="102"/>
      <c r="AR855" s="102"/>
    </row>
    <row r="856" spans="1:44" ht="15.75" customHeight="1" x14ac:dyDescent="0.25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  <c r="AJ856" s="102"/>
      <c r="AK856" s="102"/>
      <c r="AL856" s="102"/>
      <c r="AM856" s="102"/>
      <c r="AN856" s="102"/>
      <c r="AO856" s="102"/>
      <c r="AP856" s="102"/>
      <c r="AQ856" s="102"/>
      <c r="AR856" s="102"/>
    </row>
    <row r="857" spans="1:44" ht="15.75" customHeight="1" x14ac:dyDescent="0.25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  <c r="AJ857" s="102"/>
      <c r="AK857" s="102"/>
      <c r="AL857" s="102"/>
      <c r="AM857" s="102"/>
      <c r="AN857" s="102"/>
      <c r="AO857" s="102"/>
      <c r="AP857" s="102"/>
      <c r="AQ857" s="102"/>
      <c r="AR857" s="102"/>
    </row>
    <row r="858" spans="1:44" ht="15.75" customHeight="1" x14ac:dyDescent="0.25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  <c r="AJ858" s="102"/>
      <c r="AK858" s="102"/>
      <c r="AL858" s="102"/>
      <c r="AM858" s="102"/>
      <c r="AN858" s="102"/>
      <c r="AO858" s="102"/>
      <c r="AP858" s="102"/>
      <c r="AQ858" s="102"/>
      <c r="AR858" s="102"/>
    </row>
    <row r="859" spans="1:44" ht="15.75" customHeight="1" x14ac:dyDescent="0.25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  <c r="AJ859" s="102"/>
      <c r="AK859" s="102"/>
      <c r="AL859" s="102"/>
      <c r="AM859" s="102"/>
      <c r="AN859" s="102"/>
      <c r="AO859" s="102"/>
      <c r="AP859" s="102"/>
      <c r="AQ859" s="102"/>
      <c r="AR859" s="102"/>
    </row>
    <row r="860" spans="1:44" ht="15.75" customHeight="1" x14ac:dyDescent="0.25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  <c r="AJ860" s="102"/>
      <c r="AK860" s="102"/>
      <c r="AL860" s="102"/>
      <c r="AM860" s="102"/>
      <c r="AN860" s="102"/>
      <c r="AO860" s="102"/>
      <c r="AP860" s="102"/>
      <c r="AQ860" s="102"/>
      <c r="AR860" s="102"/>
    </row>
    <row r="861" spans="1:44" ht="15.75" customHeight="1" x14ac:dyDescent="0.25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  <c r="AJ861" s="102"/>
      <c r="AK861" s="102"/>
      <c r="AL861" s="102"/>
      <c r="AM861" s="102"/>
      <c r="AN861" s="102"/>
      <c r="AO861" s="102"/>
      <c r="AP861" s="102"/>
      <c r="AQ861" s="102"/>
      <c r="AR861" s="102"/>
    </row>
    <row r="862" spans="1:44" ht="15.75" customHeight="1" x14ac:dyDescent="0.25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  <c r="AJ862" s="102"/>
      <c r="AK862" s="102"/>
      <c r="AL862" s="102"/>
      <c r="AM862" s="102"/>
      <c r="AN862" s="102"/>
      <c r="AO862" s="102"/>
      <c r="AP862" s="102"/>
      <c r="AQ862" s="102"/>
      <c r="AR862" s="102"/>
    </row>
    <row r="863" spans="1:44" ht="15.75" customHeight="1" x14ac:dyDescent="0.25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  <c r="AJ863" s="102"/>
      <c r="AK863" s="102"/>
      <c r="AL863" s="102"/>
      <c r="AM863" s="102"/>
      <c r="AN863" s="102"/>
      <c r="AO863" s="102"/>
      <c r="AP863" s="102"/>
      <c r="AQ863" s="102"/>
      <c r="AR863" s="102"/>
    </row>
    <row r="864" spans="1:44" ht="15.75" customHeight="1" x14ac:dyDescent="0.25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  <c r="AJ864" s="102"/>
      <c r="AK864" s="102"/>
      <c r="AL864" s="102"/>
      <c r="AM864" s="102"/>
      <c r="AN864" s="102"/>
      <c r="AO864" s="102"/>
      <c r="AP864" s="102"/>
      <c r="AQ864" s="102"/>
      <c r="AR864" s="102"/>
    </row>
    <row r="865" spans="1:44" ht="15.75" customHeight="1" x14ac:dyDescent="0.25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  <c r="AJ865" s="102"/>
      <c r="AK865" s="102"/>
      <c r="AL865" s="102"/>
      <c r="AM865" s="102"/>
      <c r="AN865" s="102"/>
      <c r="AO865" s="102"/>
      <c r="AP865" s="102"/>
      <c r="AQ865" s="102"/>
      <c r="AR865" s="102"/>
    </row>
    <row r="866" spans="1:44" ht="15.75" customHeight="1" x14ac:dyDescent="0.25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  <c r="AJ866" s="102"/>
      <c r="AK866" s="102"/>
      <c r="AL866" s="102"/>
      <c r="AM866" s="102"/>
      <c r="AN866" s="102"/>
      <c r="AO866" s="102"/>
      <c r="AP866" s="102"/>
      <c r="AQ866" s="102"/>
      <c r="AR866" s="102"/>
    </row>
    <row r="867" spans="1:44" ht="15.75" customHeight="1" x14ac:dyDescent="0.25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  <c r="AJ867" s="102"/>
      <c r="AK867" s="102"/>
      <c r="AL867" s="102"/>
      <c r="AM867" s="102"/>
      <c r="AN867" s="102"/>
      <c r="AO867" s="102"/>
      <c r="AP867" s="102"/>
      <c r="AQ867" s="102"/>
      <c r="AR867" s="102"/>
    </row>
    <row r="868" spans="1:44" ht="15.75" customHeight="1" x14ac:dyDescent="0.25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  <c r="AJ868" s="102"/>
      <c r="AK868" s="102"/>
      <c r="AL868" s="102"/>
      <c r="AM868" s="102"/>
      <c r="AN868" s="102"/>
      <c r="AO868" s="102"/>
      <c r="AP868" s="102"/>
      <c r="AQ868" s="102"/>
      <c r="AR868" s="102"/>
    </row>
    <row r="869" spans="1:44" ht="15.75" customHeight="1" x14ac:dyDescent="0.25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  <c r="AJ869" s="102"/>
      <c r="AK869" s="102"/>
      <c r="AL869" s="102"/>
      <c r="AM869" s="102"/>
      <c r="AN869" s="102"/>
      <c r="AO869" s="102"/>
      <c r="AP869" s="102"/>
      <c r="AQ869" s="102"/>
      <c r="AR869" s="102"/>
    </row>
    <row r="870" spans="1:44" ht="15.75" customHeight="1" x14ac:dyDescent="0.25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  <c r="AJ870" s="102"/>
      <c r="AK870" s="102"/>
      <c r="AL870" s="102"/>
      <c r="AM870" s="102"/>
      <c r="AN870" s="102"/>
      <c r="AO870" s="102"/>
      <c r="AP870" s="102"/>
      <c r="AQ870" s="102"/>
      <c r="AR870" s="102"/>
    </row>
    <row r="871" spans="1:44" ht="15.75" customHeight="1" x14ac:dyDescent="0.25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  <c r="AJ871" s="102"/>
      <c r="AK871" s="102"/>
      <c r="AL871" s="102"/>
      <c r="AM871" s="102"/>
      <c r="AN871" s="102"/>
      <c r="AO871" s="102"/>
      <c r="AP871" s="102"/>
      <c r="AQ871" s="102"/>
      <c r="AR871" s="102"/>
    </row>
    <row r="872" spans="1:44" ht="15.75" customHeight="1" x14ac:dyDescent="0.25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  <c r="AJ872" s="102"/>
      <c r="AK872" s="102"/>
      <c r="AL872" s="102"/>
      <c r="AM872" s="102"/>
      <c r="AN872" s="102"/>
      <c r="AO872" s="102"/>
      <c r="AP872" s="102"/>
      <c r="AQ872" s="102"/>
      <c r="AR872" s="102"/>
    </row>
    <row r="873" spans="1:44" ht="15.75" customHeight="1" x14ac:dyDescent="0.25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  <c r="AJ873" s="102"/>
      <c r="AK873" s="102"/>
      <c r="AL873" s="102"/>
      <c r="AM873" s="102"/>
      <c r="AN873" s="102"/>
      <c r="AO873" s="102"/>
      <c r="AP873" s="102"/>
      <c r="AQ873" s="102"/>
      <c r="AR873" s="102"/>
    </row>
    <row r="874" spans="1:44" ht="15.75" customHeight="1" x14ac:dyDescent="0.25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  <c r="AJ874" s="102"/>
      <c r="AK874" s="102"/>
      <c r="AL874" s="102"/>
      <c r="AM874" s="102"/>
      <c r="AN874" s="102"/>
      <c r="AO874" s="102"/>
      <c r="AP874" s="102"/>
      <c r="AQ874" s="102"/>
      <c r="AR874" s="102"/>
    </row>
    <row r="875" spans="1:44" ht="15.75" customHeight="1" x14ac:dyDescent="0.25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  <c r="AJ875" s="102"/>
      <c r="AK875" s="102"/>
      <c r="AL875" s="102"/>
      <c r="AM875" s="102"/>
      <c r="AN875" s="102"/>
      <c r="AO875" s="102"/>
      <c r="AP875" s="102"/>
      <c r="AQ875" s="102"/>
      <c r="AR875" s="102"/>
    </row>
    <row r="876" spans="1:44" ht="15.75" customHeight="1" x14ac:dyDescent="0.25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  <c r="AJ876" s="102"/>
      <c r="AK876" s="102"/>
      <c r="AL876" s="102"/>
      <c r="AM876" s="102"/>
      <c r="AN876" s="102"/>
      <c r="AO876" s="102"/>
      <c r="AP876" s="102"/>
      <c r="AQ876" s="102"/>
      <c r="AR876" s="102"/>
    </row>
    <row r="877" spans="1:44" ht="15.75" customHeight="1" x14ac:dyDescent="0.25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  <c r="AJ877" s="102"/>
      <c r="AK877" s="102"/>
      <c r="AL877" s="102"/>
      <c r="AM877" s="102"/>
      <c r="AN877" s="102"/>
      <c r="AO877" s="102"/>
      <c r="AP877" s="102"/>
      <c r="AQ877" s="102"/>
      <c r="AR877" s="102"/>
    </row>
    <row r="878" spans="1:44" ht="15.75" customHeight="1" x14ac:dyDescent="0.25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  <c r="AJ878" s="102"/>
      <c r="AK878" s="102"/>
      <c r="AL878" s="102"/>
      <c r="AM878" s="102"/>
      <c r="AN878" s="102"/>
      <c r="AO878" s="102"/>
      <c r="AP878" s="102"/>
      <c r="AQ878" s="102"/>
      <c r="AR878" s="102"/>
    </row>
    <row r="879" spans="1:44" ht="15.75" customHeight="1" x14ac:dyDescent="0.25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  <c r="AJ879" s="102"/>
      <c r="AK879" s="102"/>
      <c r="AL879" s="102"/>
      <c r="AM879" s="102"/>
      <c r="AN879" s="102"/>
      <c r="AO879" s="102"/>
      <c r="AP879" s="102"/>
      <c r="AQ879" s="102"/>
      <c r="AR879" s="102"/>
    </row>
    <row r="880" spans="1:44" ht="15.75" customHeight="1" x14ac:dyDescent="0.25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  <c r="AJ880" s="102"/>
      <c r="AK880" s="102"/>
      <c r="AL880" s="102"/>
      <c r="AM880" s="102"/>
      <c r="AN880" s="102"/>
      <c r="AO880" s="102"/>
      <c r="AP880" s="102"/>
      <c r="AQ880" s="102"/>
      <c r="AR880" s="102"/>
    </row>
    <row r="881" spans="1:44" ht="15.75" customHeight="1" x14ac:dyDescent="0.25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  <c r="AJ881" s="102"/>
      <c r="AK881" s="102"/>
      <c r="AL881" s="102"/>
      <c r="AM881" s="102"/>
      <c r="AN881" s="102"/>
      <c r="AO881" s="102"/>
      <c r="AP881" s="102"/>
      <c r="AQ881" s="102"/>
      <c r="AR881" s="102"/>
    </row>
    <row r="882" spans="1:44" ht="15.75" customHeight="1" x14ac:dyDescent="0.25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  <c r="AJ882" s="102"/>
      <c r="AK882" s="102"/>
      <c r="AL882" s="102"/>
      <c r="AM882" s="102"/>
      <c r="AN882" s="102"/>
      <c r="AO882" s="102"/>
      <c r="AP882" s="102"/>
      <c r="AQ882" s="102"/>
      <c r="AR882" s="102"/>
    </row>
    <row r="883" spans="1:44" ht="15.75" customHeight="1" x14ac:dyDescent="0.25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  <c r="AJ883" s="102"/>
      <c r="AK883" s="102"/>
      <c r="AL883" s="102"/>
      <c r="AM883" s="102"/>
      <c r="AN883" s="102"/>
      <c r="AO883" s="102"/>
      <c r="AP883" s="102"/>
      <c r="AQ883" s="102"/>
      <c r="AR883" s="102"/>
    </row>
    <row r="884" spans="1:44" ht="15.75" customHeight="1" x14ac:dyDescent="0.25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  <c r="AJ884" s="102"/>
      <c r="AK884" s="102"/>
      <c r="AL884" s="102"/>
      <c r="AM884" s="102"/>
      <c r="AN884" s="102"/>
      <c r="AO884" s="102"/>
      <c r="AP884" s="102"/>
      <c r="AQ884" s="102"/>
      <c r="AR884" s="102"/>
    </row>
    <row r="885" spans="1:44" ht="15.75" customHeight="1" x14ac:dyDescent="0.25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  <c r="AN885" s="102"/>
      <c r="AO885" s="102"/>
      <c r="AP885" s="102"/>
      <c r="AQ885" s="102"/>
      <c r="AR885" s="102"/>
    </row>
    <row r="886" spans="1:44" ht="15.75" customHeight="1" x14ac:dyDescent="0.25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  <c r="AJ886" s="102"/>
      <c r="AK886" s="102"/>
      <c r="AL886" s="102"/>
      <c r="AM886" s="102"/>
      <c r="AN886" s="102"/>
      <c r="AO886" s="102"/>
      <c r="AP886" s="102"/>
      <c r="AQ886" s="102"/>
      <c r="AR886" s="102"/>
    </row>
    <row r="887" spans="1:44" ht="15.75" customHeight="1" x14ac:dyDescent="0.25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  <c r="AJ887" s="102"/>
      <c r="AK887" s="102"/>
      <c r="AL887" s="102"/>
      <c r="AM887" s="102"/>
      <c r="AN887" s="102"/>
      <c r="AO887" s="102"/>
      <c r="AP887" s="102"/>
      <c r="AQ887" s="102"/>
      <c r="AR887" s="102"/>
    </row>
    <row r="888" spans="1:44" ht="15.75" customHeight="1" x14ac:dyDescent="0.25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  <c r="AJ888" s="102"/>
      <c r="AK888" s="102"/>
      <c r="AL888" s="102"/>
      <c r="AM888" s="102"/>
      <c r="AN888" s="102"/>
      <c r="AO888" s="102"/>
      <c r="AP888" s="102"/>
      <c r="AQ888" s="102"/>
      <c r="AR888" s="102"/>
    </row>
    <row r="889" spans="1:44" ht="15.75" customHeight="1" x14ac:dyDescent="0.25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  <c r="AJ889" s="102"/>
      <c r="AK889" s="102"/>
      <c r="AL889" s="102"/>
      <c r="AM889" s="102"/>
      <c r="AN889" s="102"/>
      <c r="AO889" s="102"/>
      <c r="AP889" s="102"/>
      <c r="AQ889" s="102"/>
      <c r="AR889" s="102"/>
    </row>
    <row r="890" spans="1:44" ht="15.75" customHeight="1" x14ac:dyDescent="0.25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  <c r="AJ890" s="102"/>
      <c r="AK890" s="102"/>
      <c r="AL890" s="102"/>
      <c r="AM890" s="102"/>
      <c r="AN890" s="102"/>
      <c r="AO890" s="102"/>
      <c r="AP890" s="102"/>
      <c r="AQ890" s="102"/>
      <c r="AR890" s="102"/>
    </row>
    <row r="891" spans="1:44" ht="15.75" customHeight="1" x14ac:dyDescent="0.25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  <c r="AJ891" s="102"/>
      <c r="AK891" s="102"/>
      <c r="AL891" s="102"/>
      <c r="AM891" s="102"/>
      <c r="AN891" s="102"/>
      <c r="AO891" s="102"/>
      <c r="AP891" s="102"/>
      <c r="AQ891" s="102"/>
      <c r="AR891" s="102"/>
    </row>
    <row r="892" spans="1:44" ht="15.75" customHeight="1" x14ac:dyDescent="0.25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  <c r="AJ892" s="102"/>
      <c r="AK892" s="102"/>
      <c r="AL892" s="102"/>
      <c r="AM892" s="102"/>
      <c r="AN892" s="102"/>
      <c r="AO892" s="102"/>
      <c r="AP892" s="102"/>
      <c r="AQ892" s="102"/>
      <c r="AR892" s="102"/>
    </row>
    <row r="893" spans="1:44" ht="15.75" customHeight="1" x14ac:dyDescent="0.25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  <c r="AJ893" s="102"/>
      <c r="AK893" s="102"/>
      <c r="AL893" s="102"/>
      <c r="AM893" s="102"/>
      <c r="AN893" s="102"/>
      <c r="AO893" s="102"/>
      <c r="AP893" s="102"/>
      <c r="AQ893" s="102"/>
      <c r="AR893" s="102"/>
    </row>
    <row r="894" spans="1:44" ht="15.75" customHeight="1" x14ac:dyDescent="0.25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  <c r="AJ894" s="102"/>
      <c r="AK894" s="102"/>
      <c r="AL894" s="102"/>
      <c r="AM894" s="102"/>
      <c r="AN894" s="102"/>
      <c r="AO894" s="102"/>
      <c r="AP894" s="102"/>
      <c r="AQ894" s="102"/>
      <c r="AR894" s="102"/>
    </row>
    <row r="895" spans="1:44" ht="15.75" customHeight="1" x14ac:dyDescent="0.2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  <c r="AJ895" s="102"/>
      <c r="AK895" s="102"/>
      <c r="AL895" s="102"/>
      <c r="AM895" s="102"/>
      <c r="AN895" s="102"/>
      <c r="AO895" s="102"/>
      <c r="AP895" s="102"/>
      <c r="AQ895" s="102"/>
      <c r="AR895" s="102"/>
    </row>
    <row r="896" spans="1:44" ht="15.75" customHeight="1" x14ac:dyDescent="0.25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  <c r="AJ896" s="102"/>
      <c r="AK896" s="102"/>
      <c r="AL896" s="102"/>
      <c r="AM896" s="102"/>
      <c r="AN896" s="102"/>
      <c r="AO896" s="102"/>
      <c r="AP896" s="102"/>
      <c r="AQ896" s="102"/>
      <c r="AR896" s="102"/>
    </row>
    <row r="897" spans="1:44" ht="15.75" customHeight="1" x14ac:dyDescent="0.25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  <c r="AJ897" s="102"/>
      <c r="AK897" s="102"/>
      <c r="AL897" s="102"/>
      <c r="AM897" s="102"/>
      <c r="AN897" s="102"/>
      <c r="AO897" s="102"/>
      <c r="AP897" s="102"/>
      <c r="AQ897" s="102"/>
      <c r="AR897" s="102"/>
    </row>
    <row r="898" spans="1:44" ht="15.75" customHeight="1" x14ac:dyDescent="0.25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  <c r="AJ898" s="102"/>
      <c r="AK898" s="102"/>
      <c r="AL898" s="102"/>
      <c r="AM898" s="102"/>
      <c r="AN898" s="102"/>
      <c r="AO898" s="102"/>
      <c r="AP898" s="102"/>
      <c r="AQ898" s="102"/>
      <c r="AR898" s="102"/>
    </row>
    <row r="899" spans="1:44" ht="15.75" customHeight="1" x14ac:dyDescent="0.25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  <c r="AJ899" s="102"/>
      <c r="AK899" s="102"/>
      <c r="AL899" s="102"/>
      <c r="AM899" s="102"/>
      <c r="AN899" s="102"/>
      <c r="AO899" s="102"/>
      <c r="AP899" s="102"/>
      <c r="AQ899" s="102"/>
      <c r="AR899" s="102"/>
    </row>
    <row r="900" spans="1:44" ht="15.75" customHeight="1" x14ac:dyDescent="0.25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  <c r="AJ900" s="102"/>
      <c r="AK900" s="102"/>
      <c r="AL900" s="102"/>
      <c r="AM900" s="102"/>
      <c r="AN900" s="102"/>
      <c r="AO900" s="102"/>
      <c r="AP900" s="102"/>
      <c r="AQ900" s="102"/>
      <c r="AR900" s="102"/>
    </row>
    <row r="901" spans="1:44" ht="15.75" customHeight="1" x14ac:dyDescent="0.25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  <c r="AJ901" s="102"/>
      <c r="AK901" s="102"/>
      <c r="AL901" s="102"/>
      <c r="AM901" s="102"/>
      <c r="AN901" s="102"/>
      <c r="AO901" s="102"/>
      <c r="AP901" s="102"/>
      <c r="AQ901" s="102"/>
      <c r="AR901" s="102"/>
    </row>
    <row r="902" spans="1:44" ht="15.75" customHeight="1" x14ac:dyDescent="0.25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  <c r="AJ902" s="102"/>
      <c r="AK902" s="102"/>
      <c r="AL902" s="102"/>
      <c r="AM902" s="102"/>
      <c r="AN902" s="102"/>
      <c r="AO902" s="102"/>
      <c r="AP902" s="102"/>
      <c r="AQ902" s="102"/>
      <c r="AR902" s="102"/>
    </row>
    <row r="903" spans="1:44" ht="15.75" customHeight="1" x14ac:dyDescent="0.25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  <c r="AJ903" s="102"/>
      <c r="AK903" s="102"/>
      <c r="AL903" s="102"/>
      <c r="AM903" s="102"/>
      <c r="AN903" s="102"/>
      <c r="AO903" s="102"/>
      <c r="AP903" s="102"/>
      <c r="AQ903" s="102"/>
      <c r="AR903" s="102"/>
    </row>
    <row r="904" spans="1:44" ht="15.75" customHeight="1" x14ac:dyDescent="0.25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  <c r="AJ904" s="102"/>
      <c r="AK904" s="102"/>
      <c r="AL904" s="102"/>
      <c r="AM904" s="102"/>
      <c r="AN904" s="102"/>
      <c r="AO904" s="102"/>
      <c r="AP904" s="102"/>
      <c r="AQ904" s="102"/>
      <c r="AR904" s="102"/>
    </row>
    <row r="905" spans="1:44" ht="15.75" customHeight="1" x14ac:dyDescent="0.25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  <c r="AJ905" s="102"/>
      <c r="AK905" s="102"/>
      <c r="AL905" s="102"/>
      <c r="AM905" s="102"/>
      <c r="AN905" s="102"/>
      <c r="AO905" s="102"/>
      <c r="AP905" s="102"/>
      <c r="AQ905" s="102"/>
      <c r="AR905" s="102"/>
    </row>
    <row r="906" spans="1:44" ht="15.75" customHeight="1" x14ac:dyDescent="0.25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  <c r="AJ906" s="102"/>
      <c r="AK906" s="102"/>
      <c r="AL906" s="102"/>
      <c r="AM906" s="102"/>
      <c r="AN906" s="102"/>
      <c r="AO906" s="102"/>
      <c r="AP906" s="102"/>
      <c r="AQ906" s="102"/>
      <c r="AR906" s="102"/>
    </row>
    <row r="907" spans="1:44" ht="15.75" customHeight="1" x14ac:dyDescent="0.25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  <c r="AJ907" s="102"/>
      <c r="AK907" s="102"/>
      <c r="AL907" s="102"/>
      <c r="AM907" s="102"/>
      <c r="AN907" s="102"/>
      <c r="AO907" s="102"/>
      <c r="AP907" s="102"/>
      <c r="AQ907" s="102"/>
      <c r="AR907" s="102"/>
    </row>
    <row r="908" spans="1:44" ht="15.75" customHeight="1" x14ac:dyDescent="0.25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  <c r="AJ908" s="102"/>
      <c r="AK908" s="102"/>
      <c r="AL908" s="102"/>
      <c r="AM908" s="102"/>
      <c r="AN908" s="102"/>
      <c r="AO908" s="102"/>
      <c r="AP908" s="102"/>
      <c r="AQ908" s="102"/>
      <c r="AR908" s="102"/>
    </row>
    <row r="909" spans="1:44" ht="15.75" customHeight="1" x14ac:dyDescent="0.25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  <c r="AJ909" s="102"/>
      <c r="AK909" s="102"/>
      <c r="AL909" s="102"/>
      <c r="AM909" s="102"/>
      <c r="AN909" s="102"/>
      <c r="AO909" s="102"/>
      <c r="AP909" s="102"/>
      <c r="AQ909" s="102"/>
      <c r="AR909" s="102"/>
    </row>
    <row r="910" spans="1:44" ht="15.75" customHeight="1" x14ac:dyDescent="0.25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  <c r="AJ910" s="102"/>
      <c r="AK910" s="102"/>
      <c r="AL910" s="102"/>
      <c r="AM910" s="102"/>
      <c r="AN910" s="102"/>
      <c r="AO910" s="102"/>
      <c r="AP910" s="102"/>
      <c r="AQ910" s="102"/>
      <c r="AR910" s="102"/>
    </row>
    <row r="911" spans="1:44" ht="15.75" customHeight="1" x14ac:dyDescent="0.25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  <c r="AJ911" s="102"/>
      <c r="AK911" s="102"/>
      <c r="AL911" s="102"/>
      <c r="AM911" s="102"/>
      <c r="AN911" s="102"/>
      <c r="AO911" s="102"/>
      <c r="AP911" s="102"/>
      <c r="AQ911" s="102"/>
      <c r="AR911" s="102"/>
    </row>
    <row r="912" spans="1:44" ht="15.75" customHeight="1" x14ac:dyDescent="0.25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  <c r="AJ912" s="102"/>
      <c r="AK912" s="102"/>
      <c r="AL912" s="102"/>
      <c r="AM912" s="102"/>
      <c r="AN912" s="102"/>
      <c r="AO912" s="102"/>
      <c r="AP912" s="102"/>
      <c r="AQ912" s="102"/>
      <c r="AR912" s="102"/>
    </row>
    <row r="913" spans="1:44" ht="15.75" customHeight="1" x14ac:dyDescent="0.25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  <c r="AJ913" s="102"/>
      <c r="AK913" s="102"/>
      <c r="AL913" s="102"/>
      <c r="AM913" s="102"/>
      <c r="AN913" s="102"/>
      <c r="AO913" s="102"/>
      <c r="AP913" s="102"/>
      <c r="AQ913" s="102"/>
      <c r="AR913" s="102"/>
    </row>
    <row r="914" spans="1:44" ht="15.75" customHeight="1" x14ac:dyDescent="0.25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  <c r="AJ914" s="102"/>
      <c r="AK914" s="102"/>
      <c r="AL914" s="102"/>
      <c r="AM914" s="102"/>
      <c r="AN914" s="102"/>
      <c r="AO914" s="102"/>
      <c r="AP914" s="102"/>
      <c r="AQ914" s="102"/>
      <c r="AR914" s="102"/>
    </row>
    <row r="915" spans="1:44" ht="15.75" customHeight="1" x14ac:dyDescent="0.25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  <c r="AJ915" s="102"/>
      <c r="AK915" s="102"/>
      <c r="AL915" s="102"/>
      <c r="AM915" s="102"/>
      <c r="AN915" s="102"/>
      <c r="AO915" s="102"/>
      <c r="AP915" s="102"/>
      <c r="AQ915" s="102"/>
      <c r="AR915" s="102"/>
    </row>
    <row r="916" spans="1:44" ht="15.75" customHeight="1" x14ac:dyDescent="0.25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  <c r="AJ916" s="102"/>
      <c r="AK916" s="102"/>
      <c r="AL916" s="102"/>
      <c r="AM916" s="102"/>
      <c r="AN916" s="102"/>
      <c r="AO916" s="102"/>
      <c r="AP916" s="102"/>
      <c r="AQ916" s="102"/>
      <c r="AR916" s="102"/>
    </row>
    <row r="917" spans="1:44" ht="15.75" customHeight="1" x14ac:dyDescent="0.25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  <c r="AJ917" s="102"/>
      <c r="AK917" s="102"/>
      <c r="AL917" s="102"/>
      <c r="AM917" s="102"/>
      <c r="AN917" s="102"/>
      <c r="AO917" s="102"/>
      <c r="AP917" s="102"/>
      <c r="AQ917" s="102"/>
      <c r="AR917" s="102"/>
    </row>
    <row r="918" spans="1:44" ht="15.75" customHeight="1" x14ac:dyDescent="0.25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  <c r="AJ918" s="102"/>
      <c r="AK918" s="102"/>
      <c r="AL918" s="102"/>
      <c r="AM918" s="102"/>
      <c r="AN918" s="102"/>
      <c r="AO918" s="102"/>
      <c r="AP918" s="102"/>
      <c r="AQ918" s="102"/>
      <c r="AR918" s="102"/>
    </row>
    <row r="919" spans="1:44" ht="15.75" customHeight="1" x14ac:dyDescent="0.25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  <c r="AJ919" s="102"/>
      <c r="AK919" s="102"/>
      <c r="AL919" s="102"/>
      <c r="AM919" s="102"/>
      <c r="AN919" s="102"/>
      <c r="AO919" s="102"/>
      <c r="AP919" s="102"/>
      <c r="AQ919" s="102"/>
      <c r="AR919" s="102"/>
    </row>
    <row r="920" spans="1:44" ht="15.75" customHeight="1" x14ac:dyDescent="0.25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  <c r="AJ920" s="102"/>
      <c r="AK920" s="102"/>
      <c r="AL920" s="102"/>
      <c r="AM920" s="102"/>
      <c r="AN920" s="102"/>
      <c r="AO920" s="102"/>
      <c r="AP920" s="102"/>
      <c r="AQ920" s="102"/>
      <c r="AR920" s="102"/>
    </row>
    <row r="921" spans="1:44" ht="15.75" customHeight="1" x14ac:dyDescent="0.25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  <c r="AJ921" s="102"/>
      <c r="AK921" s="102"/>
      <c r="AL921" s="102"/>
      <c r="AM921" s="102"/>
      <c r="AN921" s="102"/>
      <c r="AO921" s="102"/>
      <c r="AP921" s="102"/>
      <c r="AQ921" s="102"/>
      <c r="AR921" s="102"/>
    </row>
    <row r="922" spans="1:44" ht="15.75" customHeight="1" x14ac:dyDescent="0.25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  <c r="AJ922" s="102"/>
      <c r="AK922" s="102"/>
      <c r="AL922" s="102"/>
      <c r="AM922" s="102"/>
      <c r="AN922" s="102"/>
      <c r="AO922" s="102"/>
      <c r="AP922" s="102"/>
      <c r="AQ922" s="102"/>
      <c r="AR922" s="102"/>
    </row>
    <row r="923" spans="1:44" ht="15.75" customHeight="1" x14ac:dyDescent="0.25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  <c r="AJ923" s="102"/>
      <c r="AK923" s="102"/>
      <c r="AL923" s="102"/>
      <c r="AM923" s="102"/>
      <c r="AN923" s="102"/>
      <c r="AO923" s="102"/>
      <c r="AP923" s="102"/>
      <c r="AQ923" s="102"/>
      <c r="AR923" s="102"/>
    </row>
    <row r="924" spans="1:44" ht="15.75" customHeight="1" x14ac:dyDescent="0.25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  <c r="AJ924" s="102"/>
      <c r="AK924" s="102"/>
      <c r="AL924" s="102"/>
      <c r="AM924" s="102"/>
      <c r="AN924" s="102"/>
      <c r="AO924" s="102"/>
      <c r="AP924" s="102"/>
      <c r="AQ924" s="102"/>
      <c r="AR924" s="102"/>
    </row>
    <row r="925" spans="1:44" ht="15.75" customHeight="1" x14ac:dyDescent="0.25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  <c r="AJ925" s="102"/>
      <c r="AK925" s="102"/>
      <c r="AL925" s="102"/>
      <c r="AM925" s="102"/>
      <c r="AN925" s="102"/>
      <c r="AO925" s="102"/>
      <c r="AP925" s="102"/>
      <c r="AQ925" s="102"/>
      <c r="AR925" s="102"/>
    </row>
    <row r="926" spans="1:44" ht="15.75" customHeight="1" x14ac:dyDescent="0.25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  <c r="AJ926" s="102"/>
      <c r="AK926" s="102"/>
      <c r="AL926" s="102"/>
      <c r="AM926" s="102"/>
      <c r="AN926" s="102"/>
      <c r="AO926" s="102"/>
      <c r="AP926" s="102"/>
      <c r="AQ926" s="102"/>
      <c r="AR926" s="102"/>
    </row>
    <row r="927" spans="1:44" ht="15.75" customHeight="1" x14ac:dyDescent="0.25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  <c r="AJ927" s="102"/>
      <c r="AK927" s="102"/>
      <c r="AL927" s="102"/>
      <c r="AM927" s="102"/>
      <c r="AN927" s="102"/>
      <c r="AO927" s="102"/>
      <c r="AP927" s="102"/>
      <c r="AQ927" s="102"/>
      <c r="AR927" s="102"/>
    </row>
    <row r="928" spans="1:44" ht="15.75" customHeight="1" x14ac:dyDescent="0.25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  <c r="AJ928" s="102"/>
      <c r="AK928" s="102"/>
      <c r="AL928" s="102"/>
      <c r="AM928" s="102"/>
      <c r="AN928" s="102"/>
      <c r="AO928" s="102"/>
      <c r="AP928" s="102"/>
      <c r="AQ928" s="102"/>
      <c r="AR928" s="102"/>
    </row>
    <row r="929" spans="1:44" ht="15.75" customHeight="1" x14ac:dyDescent="0.25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  <c r="AJ929" s="102"/>
      <c r="AK929" s="102"/>
      <c r="AL929" s="102"/>
      <c r="AM929" s="102"/>
      <c r="AN929" s="102"/>
      <c r="AO929" s="102"/>
      <c r="AP929" s="102"/>
      <c r="AQ929" s="102"/>
      <c r="AR929" s="102"/>
    </row>
    <row r="930" spans="1:44" ht="15.75" customHeight="1" x14ac:dyDescent="0.25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  <c r="AJ930" s="102"/>
      <c r="AK930" s="102"/>
      <c r="AL930" s="102"/>
      <c r="AM930" s="102"/>
      <c r="AN930" s="102"/>
      <c r="AO930" s="102"/>
      <c r="AP930" s="102"/>
      <c r="AQ930" s="102"/>
      <c r="AR930" s="102"/>
    </row>
    <row r="931" spans="1:44" ht="15.75" customHeight="1" x14ac:dyDescent="0.25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  <c r="AJ931" s="102"/>
      <c r="AK931" s="102"/>
      <c r="AL931" s="102"/>
      <c r="AM931" s="102"/>
      <c r="AN931" s="102"/>
      <c r="AO931" s="102"/>
      <c r="AP931" s="102"/>
      <c r="AQ931" s="102"/>
      <c r="AR931" s="102"/>
    </row>
    <row r="932" spans="1:44" ht="15.75" customHeight="1" x14ac:dyDescent="0.25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  <c r="AJ932" s="102"/>
      <c r="AK932" s="102"/>
      <c r="AL932" s="102"/>
      <c r="AM932" s="102"/>
      <c r="AN932" s="102"/>
      <c r="AO932" s="102"/>
      <c r="AP932" s="102"/>
      <c r="AQ932" s="102"/>
      <c r="AR932" s="102"/>
    </row>
    <row r="933" spans="1:44" ht="15.75" customHeight="1" x14ac:dyDescent="0.25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  <c r="AJ933" s="102"/>
      <c r="AK933" s="102"/>
      <c r="AL933" s="102"/>
      <c r="AM933" s="102"/>
      <c r="AN933" s="102"/>
      <c r="AO933" s="102"/>
      <c r="AP933" s="102"/>
      <c r="AQ933" s="102"/>
      <c r="AR933" s="102"/>
    </row>
    <row r="934" spans="1:44" ht="15.75" customHeight="1" x14ac:dyDescent="0.25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  <c r="AJ934" s="102"/>
      <c r="AK934" s="102"/>
      <c r="AL934" s="102"/>
      <c r="AM934" s="102"/>
      <c r="AN934" s="102"/>
      <c r="AO934" s="102"/>
      <c r="AP934" s="102"/>
      <c r="AQ934" s="102"/>
      <c r="AR934" s="102"/>
    </row>
    <row r="935" spans="1:44" ht="15.75" customHeight="1" x14ac:dyDescent="0.25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  <c r="AJ935" s="102"/>
      <c r="AK935" s="102"/>
      <c r="AL935" s="102"/>
      <c r="AM935" s="102"/>
      <c r="AN935" s="102"/>
      <c r="AO935" s="102"/>
      <c r="AP935" s="102"/>
      <c r="AQ935" s="102"/>
      <c r="AR935" s="102"/>
    </row>
    <row r="936" spans="1:44" ht="15.75" customHeight="1" x14ac:dyDescent="0.25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  <c r="AJ936" s="102"/>
      <c r="AK936" s="102"/>
      <c r="AL936" s="102"/>
      <c r="AM936" s="102"/>
      <c r="AN936" s="102"/>
      <c r="AO936" s="102"/>
      <c r="AP936" s="102"/>
      <c r="AQ936" s="102"/>
      <c r="AR936" s="102"/>
    </row>
    <row r="937" spans="1:44" ht="15.75" customHeight="1" x14ac:dyDescent="0.25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  <c r="AJ937" s="102"/>
      <c r="AK937" s="102"/>
      <c r="AL937" s="102"/>
      <c r="AM937" s="102"/>
      <c r="AN937" s="102"/>
      <c r="AO937" s="102"/>
      <c r="AP937" s="102"/>
      <c r="AQ937" s="102"/>
      <c r="AR937" s="102"/>
    </row>
    <row r="938" spans="1:44" ht="15.75" customHeight="1" x14ac:dyDescent="0.25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  <c r="AJ938" s="102"/>
      <c r="AK938" s="102"/>
      <c r="AL938" s="102"/>
      <c r="AM938" s="102"/>
      <c r="AN938" s="102"/>
      <c r="AO938" s="102"/>
      <c r="AP938" s="102"/>
      <c r="AQ938" s="102"/>
      <c r="AR938" s="102"/>
    </row>
    <row r="939" spans="1:44" ht="15.75" customHeight="1" x14ac:dyDescent="0.25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  <c r="AJ939" s="102"/>
      <c r="AK939" s="102"/>
      <c r="AL939" s="102"/>
      <c r="AM939" s="102"/>
      <c r="AN939" s="102"/>
      <c r="AO939" s="102"/>
      <c r="AP939" s="102"/>
      <c r="AQ939" s="102"/>
      <c r="AR939" s="102"/>
    </row>
    <row r="940" spans="1:44" ht="15.75" customHeight="1" x14ac:dyDescent="0.25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  <c r="AJ940" s="102"/>
      <c r="AK940" s="102"/>
      <c r="AL940" s="102"/>
      <c r="AM940" s="102"/>
      <c r="AN940" s="102"/>
      <c r="AO940" s="102"/>
      <c r="AP940" s="102"/>
      <c r="AQ940" s="102"/>
      <c r="AR940" s="102"/>
    </row>
    <row r="941" spans="1:44" ht="15.75" customHeight="1" x14ac:dyDescent="0.25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  <c r="AJ941" s="102"/>
      <c r="AK941" s="102"/>
      <c r="AL941" s="102"/>
      <c r="AM941" s="102"/>
      <c r="AN941" s="102"/>
      <c r="AO941" s="102"/>
      <c r="AP941" s="102"/>
      <c r="AQ941" s="102"/>
      <c r="AR941" s="102"/>
    </row>
    <row r="942" spans="1:44" ht="15.75" customHeight="1" x14ac:dyDescent="0.25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  <c r="AJ942" s="102"/>
      <c r="AK942" s="102"/>
      <c r="AL942" s="102"/>
      <c r="AM942" s="102"/>
      <c r="AN942" s="102"/>
      <c r="AO942" s="102"/>
      <c r="AP942" s="102"/>
      <c r="AQ942" s="102"/>
      <c r="AR942" s="102"/>
    </row>
    <row r="943" spans="1:44" ht="15.75" customHeight="1" x14ac:dyDescent="0.25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  <c r="AJ943" s="102"/>
      <c r="AK943" s="102"/>
      <c r="AL943" s="102"/>
      <c r="AM943" s="102"/>
      <c r="AN943" s="102"/>
      <c r="AO943" s="102"/>
      <c r="AP943" s="102"/>
      <c r="AQ943" s="102"/>
      <c r="AR943" s="102"/>
    </row>
    <row r="944" spans="1:44" ht="15.75" customHeight="1" x14ac:dyDescent="0.25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  <c r="AJ944" s="102"/>
      <c r="AK944" s="102"/>
      <c r="AL944" s="102"/>
      <c r="AM944" s="102"/>
      <c r="AN944" s="102"/>
      <c r="AO944" s="102"/>
      <c r="AP944" s="102"/>
      <c r="AQ944" s="102"/>
      <c r="AR944" s="102"/>
    </row>
    <row r="945" spans="1:44" ht="15.75" customHeight="1" x14ac:dyDescent="0.25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  <c r="AJ945" s="102"/>
      <c r="AK945" s="102"/>
      <c r="AL945" s="102"/>
      <c r="AM945" s="102"/>
      <c r="AN945" s="102"/>
      <c r="AO945" s="102"/>
      <c r="AP945" s="102"/>
      <c r="AQ945" s="102"/>
      <c r="AR945" s="102"/>
    </row>
    <row r="946" spans="1:44" ht="15.75" customHeight="1" x14ac:dyDescent="0.25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  <c r="AJ946" s="102"/>
      <c r="AK946" s="102"/>
      <c r="AL946" s="102"/>
      <c r="AM946" s="102"/>
      <c r="AN946" s="102"/>
      <c r="AO946" s="102"/>
      <c r="AP946" s="102"/>
      <c r="AQ946" s="102"/>
      <c r="AR946" s="102"/>
    </row>
    <row r="947" spans="1:44" ht="15.75" customHeight="1" x14ac:dyDescent="0.25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  <c r="AJ947" s="102"/>
      <c r="AK947" s="102"/>
      <c r="AL947" s="102"/>
      <c r="AM947" s="102"/>
      <c r="AN947" s="102"/>
      <c r="AO947" s="102"/>
      <c r="AP947" s="102"/>
      <c r="AQ947" s="102"/>
      <c r="AR947" s="102"/>
    </row>
    <row r="948" spans="1:44" ht="15.75" customHeight="1" x14ac:dyDescent="0.25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  <c r="AJ948" s="102"/>
      <c r="AK948" s="102"/>
      <c r="AL948" s="102"/>
      <c r="AM948" s="102"/>
      <c r="AN948" s="102"/>
      <c r="AO948" s="102"/>
      <c r="AP948" s="102"/>
      <c r="AQ948" s="102"/>
      <c r="AR948" s="102"/>
    </row>
    <row r="949" spans="1:44" ht="15.75" customHeight="1" x14ac:dyDescent="0.25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  <c r="AJ949" s="102"/>
      <c r="AK949" s="102"/>
      <c r="AL949" s="102"/>
      <c r="AM949" s="102"/>
      <c r="AN949" s="102"/>
      <c r="AO949" s="102"/>
      <c r="AP949" s="102"/>
      <c r="AQ949" s="102"/>
      <c r="AR949" s="102"/>
    </row>
    <row r="950" spans="1:44" ht="15.75" customHeight="1" x14ac:dyDescent="0.25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  <c r="AA950" s="102"/>
      <c r="AB950" s="102"/>
      <c r="AC950" s="102"/>
      <c r="AD950" s="102"/>
      <c r="AE950" s="102"/>
      <c r="AF950" s="102"/>
      <c r="AG950" s="102"/>
      <c r="AH950" s="102"/>
      <c r="AI950" s="102"/>
      <c r="AJ950" s="102"/>
      <c r="AK950" s="102"/>
      <c r="AL950" s="102"/>
      <c r="AM950" s="102"/>
      <c r="AN950" s="102"/>
      <c r="AO950" s="102"/>
      <c r="AP950" s="102"/>
      <c r="AQ950" s="102"/>
      <c r="AR950" s="102"/>
    </row>
    <row r="951" spans="1:44" ht="15.75" customHeight="1" x14ac:dyDescent="0.25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  <c r="AA951" s="102"/>
      <c r="AB951" s="102"/>
      <c r="AC951" s="102"/>
      <c r="AD951" s="102"/>
      <c r="AE951" s="102"/>
      <c r="AF951" s="102"/>
      <c r="AG951" s="102"/>
      <c r="AH951" s="102"/>
      <c r="AI951" s="102"/>
      <c r="AJ951" s="102"/>
      <c r="AK951" s="102"/>
      <c r="AL951" s="102"/>
      <c r="AM951" s="102"/>
      <c r="AN951" s="102"/>
      <c r="AO951" s="102"/>
      <c r="AP951" s="102"/>
      <c r="AQ951" s="102"/>
      <c r="AR951" s="102"/>
    </row>
    <row r="952" spans="1:44" ht="15.75" customHeight="1" x14ac:dyDescent="0.25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  <c r="AA952" s="102"/>
      <c r="AB952" s="102"/>
      <c r="AC952" s="102"/>
      <c r="AD952" s="102"/>
      <c r="AE952" s="102"/>
      <c r="AF952" s="102"/>
      <c r="AG952" s="102"/>
      <c r="AH952" s="102"/>
      <c r="AI952" s="102"/>
      <c r="AJ952" s="102"/>
      <c r="AK952" s="102"/>
      <c r="AL952" s="102"/>
      <c r="AM952" s="102"/>
      <c r="AN952" s="102"/>
      <c r="AO952" s="102"/>
      <c r="AP952" s="102"/>
      <c r="AQ952" s="102"/>
      <c r="AR952" s="102"/>
    </row>
    <row r="953" spans="1:44" ht="15.75" customHeight="1" x14ac:dyDescent="0.25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  <c r="AA953" s="102"/>
      <c r="AB953" s="102"/>
      <c r="AC953" s="102"/>
      <c r="AD953" s="102"/>
      <c r="AE953" s="102"/>
      <c r="AF953" s="102"/>
      <c r="AG953" s="102"/>
      <c r="AH953" s="102"/>
      <c r="AI953" s="102"/>
      <c r="AJ953" s="102"/>
      <c r="AK953" s="102"/>
      <c r="AL953" s="102"/>
      <c r="AM953" s="102"/>
      <c r="AN953" s="102"/>
      <c r="AO953" s="102"/>
      <c r="AP953" s="102"/>
      <c r="AQ953" s="102"/>
      <c r="AR953" s="102"/>
    </row>
    <row r="954" spans="1:44" ht="15.75" customHeight="1" x14ac:dyDescent="0.25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  <c r="AA954" s="102"/>
      <c r="AB954" s="102"/>
      <c r="AC954" s="102"/>
      <c r="AD954" s="102"/>
      <c r="AE954" s="102"/>
      <c r="AF954" s="102"/>
      <c r="AG954" s="102"/>
      <c r="AH954" s="102"/>
      <c r="AI954" s="102"/>
      <c r="AJ954" s="102"/>
      <c r="AK954" s="102"/>
      <c r="AL954" s="102"/>
      <c r="AM954" s="102"/>
      <c r="AN954" s="102"/>
      <c r="AO954" s="102"/>
      <c r="AP954" s="102"/>
      <c r="AQ954" s="102"/>
      <c r="AR954" s="102"/>
    </row>
    <row r="955" spans="1:44" ht="15.75" customHeight="1" x14ac:dyDescent="0.25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  <c r="AA955" s="102"/>
      <c r="AB955" s="102"/>
      <c r="AC955" s="102"/>
      <c r="AD955" s="102"/>
      <c r="AE955" s="102"/>
      <c r="AF955" s="102"/>
      <c r="AG955" s="102"/>
      <c r="AH955" s="102"/>
      <c r="AI955" s="102"/>
      <c r="AJ955" s="102"/>
      <c r="AK955" s="102"/>
      <c r="AL955" s="102"/>
      <c r="AM955" s="102"/>
      <c r="AN955" s="102"/>
      <c r="AO955" s="102"/>
      <c r="AP955" s="102"/>
      <c r="AQ955" s="102"/>
      <c r="AR955" s="102"/>
    </row>
    <row r="956" spans="1:44" ht="15.75" customHeight="1" x14ac:dyDescent="0.25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  <c r="AA956" s="102"/>
      <c r="AB956" s="102"/>
      <c r="AC956" s="102"/>
      <c r="AD956" s="102"/>
      <c r="AE956" s="102"/>
      <c r="AF956" s="102"/>
      <c r="AG956" s="102"/>
      <c r="AH956" s="102"/>
      <c r="AI956" s="102"/>
      <c r="AJ956" s="102"/>
      <c r="AK956" s="102"/>
      <c r="AL956" s="102"/>
      <c r="AM956" s="102"/>
      <c r="AN956" s="102"/>
      <c r="AO956" s="102"/>
      <c r="AP956" s="102"/>
      <c r="AQ956" s="102"/>
      <c r="AR956" s="102"/>
    </row>
    <row r="957" spans="1:44" ht="15.75" customHeight="1" x14ac:dyDescent="0.25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  <c r="AA957" s="102"/>
      <c r="AB957" s="102"/>
      <c r="AC957" s="102"/>
      <c r="AD957" s="102"/>
      <c r="AE957" s="102"/>
      <c r="AF957" s="102"/>
      <c r="AG957" s="102"/>
      <c r="AH957" s="102"/>
      <c r="AI957" s="102"/>
      <c r="AJ957" s="102"/>
      <c r="AK957" s="102"/>
      <c r="AL957" s="102"/>
      <c r="AM957" s="102"/>
      <c r="AN957" s="102"/>
      <c r="AO957" s="102"/>
      <c r="AP957" s="102"/>
      <c r="AQ957" s="102"/>
      <c r="AR957" s="102"/>
    </row>
    <row r="958" spans="1:44" ht="15.75" customHeight="1" x14ac:dyDescent="0.25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  <c r="AA958" s="102"/>
      <c r="AB958" s="102"/>
      <c r="AC958" s="102"/>
      <c r="AD958" s="102"/>
      <c r="AE958" s="102"/>
      <c r="AF958" s="102"/>
      <c r="AG958" s="102"/>
      <c r="AH958" s="102"/>
      <c r="AI958" s="102"/>
      <c r="AJ958" s="102"/>
      <c r="AK958" s="102"/>
      <c r="AL958" s="102"/>
      <c r="AM958" s="102"/>
      <c r="AN958" s="102"/>
      <c r="AO958" s="102"/>
      <c r="AP958" s="102"/>
      <c r="AQ958" s="102"/>
      <c r="AR958" s="102"/>
    </row>
    <row r="959" spans="1:44" ht="15.75" customHeight="1" x14ac:dyDescent="0.25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  <c r="AA959" s="102"/>
      <c r="AB959" s="102"/>
      <c r="AC959" s="102"/>
      <c r="AD959" s="102"/>
      <c r="AE959" s="102"/>
      <c r="AF959" s="102"/>
      <c r="AG959" s="102"/>
      <c r="AH959" s="102"/>
      <c r="AI959" s="102"/>
      <c r="AJ959" s="102"/>
      <c r="AK959" s="102"/>
      <c r="AL959" s="102"/>
      <c r="AM959" s="102"/>
      <c r="AN959" s="102"/>
      <c r="AO959" s="102"/>
      <c r="AP959" s="102"/>
      <c r="AQ959" s="102"/>
      <c r="AR959" s="102"/>
    </row>
    <row r="960" spans="1:44" ht="15.75" customHeight="1" x14ac:dyDescent="0.25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  <c r="AA960" s="102"/>
      <c r="AB960" s="102"/>
      <c r="AC960" s="102"/>
      <c r="AD960" s="102"/>
      <c r="AE960" s="102"/>
      <c r="AF960" s="102"/>
      <c r="AG960" s="102"/>
      <c r="AH960" s="102"/>
      <c r="AI960" s="102"/>
      <c r="AJ960" s="102"/>
      <c r="AK960" s="102"/>
      <c r="AL960" s="102"/>
      <c r="AM960" s="102"/>
      <c r="AN960" s="102"/>
      <c r="AO960" s="102"/>
      <c r="AP960" s="102"/>
      <c r="AQ960" s="102"/>
      <c r="AR960" s="102"/>
    </row>
    <row r="961" spans="1:44" ht="15.75" customHeight="1" x14ac:dyDescent="0.25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  <c r="AA961" s="102"/>
      <c r="AB961" s="102"/>
      <c r="AC961" s="102"/>
      <c r="AD961" s="102"/>
      <c r="AE961" s="102"/>
      <c r="AF961" s="102"/>
      <c r="AG961" s="102"/>
      <c r="AH961" s="102"/>
      <c r="AI961" s="102"/>
      <c r="AJ961" s="102"/>
      <c r="AK961" s="102"/>
      <c r="AL961" s="102"/>
      <c r="AM961" s="102"/>
      <c r="AN961" s="102"/>
      <c r="AO961" s="102"/>
      <c r="AP961" s="102"/>
      <c r="AQ961" s="102"/>
      <c r="AR961" s="102"/>
    </row>
    <row r="962" spans="1:44" ht="15.75" customHeight="1" x14ac:dyDescent="0.25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  <c r="AA962" s="102"/>
      <c r="AB962" s="102"/>
      <c r="AC962" s="102"/>
      <c r="AD962" s="102"/>
      <c r="AE962" s="102"/>
      <c r="AF962" s="102"/>
      <c r="AG962" s="102"/>
      <c r="AH962" s="102"/>
      <c r="AI962" s="102"/>
      <c r="AJ962" s="102"/>
      <c r="AK962" s="102"/>
      <c r="AL962" s="102"/>
      <c r="AM962" s="102"/>
      <c r="AN962" s="102"/>
      <c r="AO962" s="102"/>
      <c r="AP962" s="102"/>
      <c r="AQ962" s="102"/>
      <c r="AR962" s="102"/>
    </row>
    <row r="963" spans="1:44" ht="15.75" customHeight="1" x14ac:dyDescent="0.25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  <c r="AA963" s="102"/>
      <c r="AB963" s="102"/>
      <c r="AC963" s="102"/>
      <c r="AD963" s="102"/>
      <c r="AE963" s="102"/>
      <c r="AF963" s="102"/>
      <c r="AG963" s="102"/>
      <c r="AH963" s="102"/>
      <c r="AI963" s="102"/>
      <c r="AJ963" s="102"/>
      <c r="AK963" s="102"/>
      <c r="AL963" s="102"/>
      <c r="AM963" s="102"/>
      <c r="AN963" s="102"/>
      <c r="AO963" s="102"/>
      <c r="AP963" s="102"/>
      <c r="AQ963" s="102"/>
      <c r="AR963" s="102"/>
    </row>
    <row r="964" spans="1:44" ht="15.75" customHeight="1" x14ac:dyDescent="0.25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  <c r="AA964" s="102"/>
      <c r="AB964" s="102"/>
      <c r="AC964" s="102"/>
      <c r="AD964" s="102"/>
      <c r="AE964" s="102"/>
      <c r="AF964" s="102"/>
      <c r="AG964" s="102"/>
      <c r="AH964" s="102"/>
      <c r="AI964" s="102"/>
      <c r="AJ964" s="102"/>
      <c r="AK964" s="102"/>
      <c r="AL964" s="102"/>
      <c r="AM964" s="102"/>
      <c r="AN964" s="102"/>
      <c r="AO964" s="102"/>
      <c r="AP964" s="102"/>
      <c r="AQ964" s="102"/>
      <c r="AR964" s="102"/>
    </row>
    <row r="965" spans="1:44" ht="15.75" customHeight="1" x14ac:dyDescent="0.25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  <c r="AA965" s="102"/>
      <c r="AB965" s="102"/>
      <c r="AC965" s="102"/>
      <c r="AD965" s="102"/>
      <c r="AE965" s="102"/>
      <c r="AF965" s="102"/>
      <c r="AG965" s="102"/>
      <c r="AH965" s="102"/>
      <c r="AI965" s="102"/>
      <c r="AJ965" s="102"/>
      <c r="AK965" s="102"/>
      <c r="AL965" s="102"/>
      <c r="AM965" s="102"/>
      <c r="AN965" s="102"/>
      <c r="AO965" s="102"/>
      <c r="AP965" s="102"/>
      <c r="AQ965" s="102"/>
      <c r="AR965" s="102"/>
    </row>
    <row r="966" spans="1:44" ht="15.75" customHeight="1" x14ac:dyDescent="0.25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  <c r="AA966" s="102"/>
      <c r="AB966" s="102"/>
      <c r="AC966" s="102"/>
      <c r="AD966" s="102"/>
      <c r="AE966" s="102"/>
      <c r="AF966" s="102"/>
      <c r="AG966" s="102"/>
      <c r="AH966" s="102"/>
      <c r="AI966" s="102"/>
      <c r="AJ966" s="102"/>
      <c r="AK966" s="102"/>
      <c r="AL966" s="102"/>
      <c r="AM966" s="102"/>
      <c r="AN966" s="102"/>
      <c r="AO966" s="102"/>
      <c r="AP966" s="102"/>
      <c r="AQ966" s="102"/>
      <c r="AR966" s="102"/>
    </row>
    <row r="967" spans="1:44" ht="15.75" customHeight="1" x14ac:dyDescent="0.25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  <c r="AA967" s="102"/>
      <c r="AB967" s="102"/>
      <c r="AC967" s="102"/>
      <c r="AD967" s="102"/>
      <c r="AE967" s="102"/>
      <c r="AF967" s="102"/>
      <c r="AG967" s="102"/>
      <c r="AH967" s="102"/>
      <c r="AI967" s="102"/>
      <c r="AJ967" s="102"/>
      <c r="AK967" s="102"/>
      <c r="AL967" s="102"/>
      <c r="AM967" s="102"/>
      <c r="AN967" s="102"/>
      <c r="AO967" s="102"/>
      <c r="AP967" s="102"/>
      <c r="AQ967" s="102"/>
      <c r="AR967" s="102"/>
    </row>
    <row r="968" spans="1:44" ht="15.75" customHeight="1" x14ac:dyDescent="0.25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  <c r="AA968" s="102"/>
      <c r="AB968" s="102"/>
      <c r="AC968" s="102"/>
      <c r="AD968" s="102"/>
      <c r="AE968" s="102"/>
      <c r="AF968" s="102"/>
      <c r="AG968" s="102"/>
      <c r="AH968" s="102"/>
      <c r="AI968" s="102"/>
      <c r="AJ968" s="102"/>
      <c r="AK968" s="102"/>
      <c r="AL968" s="102"/>
      <c r="AM968" s="102"/>
      <c r="AN968" s="102"/>
      <c r="AO968" s="102"/>
      <c r="AP968" s="102"/>
      <c r="AQ968" s="102"/>
      <c r="AR968" s="102"/>
    </row>
    <row r="969" spans="1:44" ht="15.75" customHeight="1" x14ac:dyDescent="0.25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  <c r="AA969" s="102"/>
      <c r="AB969" s="102"/>
      <c r="AC969" s="102"/>
      <c r="AD969" s="102"/>
      <c r="AE969" s="102"/>
      <c r="AF969" s="102"/>
      <c r="AG969" s="102"/>
      <c r="AH969" s="102"/>
      <c r="AI969" s="102"/>
      <c r="AJ969" s="102"/>
      <c r="AK969" s="102"/>
      <c r="AL969" s="102"/>
      <c r="AM969" s="102"/>
      <c r="AN969" s="102"/>
      <c r="AO969" s="102"/>
      <c r="AP969" s="102"/>
      <c r="AQ969" s="102"/>
      <c r="AR969" s="102"/>
    </row>
    <row r="970" spans="1:44" ht="15.75" customHeight="1" x14ac:dyDescent="0.25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  <c r="AA970" s="102"/>
      <c r="AB970" s="102"/>
      <c r="AC970" s="102"/>
      <c r="AD970" s="102"/>
      <c r="AE970" s="102"/>
      <c r="AF970" s="102"/>
      <c r="AG970" s="102"/>
      <c r="AH970" s="102"/>
      <c r="AI970" s="102"/>
      <c r="AJ970" s="102"/>
      <c r="AK970" s="102"/>
      <c r="AL970" s="102"/>
      <c r="AM970" s="102"/>
      <c r="AN970" s="102"/>
      <c r="AO970" s="102"/>
      <c r="AP970" s="102"/>
      <c r="AQ970" s="102"/>
      <c r="AR970" s="102"/>
    </row>
    <row r="971" spans="1:44" ht="15.75" customHeight="1" x14ac:dyDescent="0.25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  <c r="AA971" s="102"/>
      <c r="AB971" s="102"/>
      <c r="AC971" s="102"/>
      <c r="AD971" s="102"/>
      <c r="AE971" s="102"/>
      <c r="AF971" s="102"/>
      <c r="AG971" s="102"/>
      <c r="AH971" s="102"/>
      <c r="AI971" s="102"/>
      <c r="AJ971" s="102"/>
      <c r="AK971" s="102"/>
      <c r="AL971" s="102"/>
      <c r="AM971" s="102"/>
      <c r="AN971" s="102"/>
      <c r="AO971" s="102"/>
      <c r="AP971" s="102"/>
      <c r="AQ971" s="102"/>
      <c r="AR971" s="102"/>
    </row>
    <row r="972" spans="1:44" ht="15.75" customHeight="1" x14ac:dyDescent="0.25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  <c r="AA972" s="102"/>
      <c r="AB972" s="102"/>
      <c r="AC972" s="102"/>
      <c r="AD972" s="102"/>
      <c r="AE972" s="102"/>
      <c r="AF972" s="102"/>
      <c r="AG972" s="102"/>
      <c r="AH972" s="102"/>
      <c r="AI972" s="102"/>
      <c r="AJ972" s="102"/>
      <c r="AK972" s="102"/>
      <c r="AL972" s="102"/>
      <c r="AM972" s="102"/>
      <c r="AN972" s="102"/>
      <c r="AO972" s="102"/>
      <c r="AP972" s="102"/>
      <c r="AQ972" s="102"/>
      <c r="AR972" s="102"/>
    </row>
    <row r="973" spans="1:44" ht="15.75" customHeight="1" x14ac:dyDescent="0.25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  <c r="AA973" s="102"/>
      <c r="AB973" s="102"/>
      <c r="AC973" s="102"/>
      <c r="AD973" s="102"/>
      <c r="AE973" s="102"/>
      <c r="AF973" s="102"/>
      <c r="AG973" s="102"/>
      <c r="AH973" s="102"/>
      <c r="AI973" s="102"/>
      <c r="AJ973" s="102"/>
      <c r="AK973" s="102"/>
      <c r="AL973" s="102"/>
      <c r="AM973" s="102"/>
      <c r="AN973" s="102"/>
      <c r="AO973" s="102"/>
      <c r="AP973" s="102"/>
      <c r="AQ973" s="102"/>
      <c r="AR973" s="102"/>
    </row>
    <row r="974" spans="1:44" ht="15.75" customHeight="1" x14ac:dyDescent="0.25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  <c r="AA974" s="102"/>
      <c r="AB974" s="102"/>
      <c r="AC974" s="102"/>
      <c r="AD974" s="102"/>
      <c r="AE974" s="102"/>
      <c r="AF974" s="102"/>
      <c r="AG974" s="102"/>
      <c r="AH974" s="102"/>
      <c r="AI974" s="102"/>
      <c r="AJ974" s="102"/>
      <c r="AK974" s="102"/>
      <c r="AL974" s="102"/>
      <c r="AM974" s="102"/>
      <c r="AN974" s="102"/>
      <c r="AO974" s="102"/>
      <c r="AP974" s="102"/>
      <c r="AQ974" s="102"/>
      <c r="AR974" s="102"/>
    </row>
    <row r="975" spans="1:44" ht="15.75" customHeight="1" x14ac:dyDescent="0.25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  <c r="AA975" s="102"/>
      <c r="AB975" s="102"/>
      <c r="AC975" s="102"/>
      <c r="AD975" s="102"/>
      <c r="AE975" s="102"/>
      <c r="AF975" s="102"/>
      <c r="AG975" s="102"/>
      <c r="AH975" s="102"/>
      <c r="AI975" s="102"/>
      <c r="AJ975" s="102"/>
      <c r="AK975" s="102"/>
      <c r="AL975" s="102"/>
      <c r="AM975" s="102"/>
      <c r="AN975" s="102"/>
      <c r="AO975" s="102"/>
      <c r="AP975" s="102"/>
      <c r="AQ975" s="102"/>
      <c r="AR975" s="102"/>
    </row>
    <row r="976" spans="1:44" ht="15.75" customHeight="1" x14ac:dyDescent="0.25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  <c r="AA976" s="102"/>
      <c r="AB976" s="102"/>
      <c r="AC976" s="102"/>
      <c r="AD976" s="102"/>
      <c r="AE976" s="102"/>
      <c r="AF976" s="102"/>
      <c r="AG976" s="102"/>
      <c r="AH976" s="102"/>
      <c r="AI976" s="102"/>
      <c r="AJ976" s="102"/>
      <c r="AK976" s="102"/>
      <c r="AL976" s="102"/>
      <c r="AM976" s="102"/>
      <c r="AN976" s="102"/>
      <c r="AO976" s="102"/>
      <c r="AP976" s="102"/>
      <c r="AQ976" s="102"/>
      <c r="AR976" s="102"/>
    </row>
    <row r="977" spans="1:44" ht="15.75" customHeight="1" x14ac:dyDescent="0.25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  <c r="AA977" s="102"/>
      <c r="AB977" s="102"/>
      <c r="AC977" s="102"/>
      <c r="AD977" s="102"/>
      <c r="AE977" s="102"/>
      <c r="AF977" s="102"/>
      <c r="AG977" s="102"/>
      <c r="AH977" s="102"/>
      <c r="AI977" s="102"/>
      <c r="AJ977" s="102"/>
      <c r="AK977" s="102"/>
      <c r="AL977" s="102"/>
      <c r="AM977" s="102"/>
      <c r="AN977" s="102"/>
      <c r="AO977" s="102"/>
      <c r="AP977" s="102"/>
      <c r="AQ977" s="102"/>
      <c r="AR977" s="102"/>
    </row>
    <row r="978" spans="1:44" ht="15.75" customHeight="1" x14ac:dyDescent="0.25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  <c r="AA978" s="102"/>
      <c r="AB978" s="102"/>
      <c r="AC978" s="102"/>
      <c r="AD978" s="102"/>
      <c r="AE978" s="102"/>
      <c r="AF978" s="102"/>
      <c r="AG978" s="102"/>
      <c r="AH978" s="102"/>
      <c r="AI978" s="102"/>
      <c r="AJ978" s="102"/>
      <c r="AK978" s="102"/>
      <c r="AL978" s="102"/>
      <c r="AM978" s="102"/>
      <c r="AN978" s="102"/>
      <c r="AO978" s="102"/>
      <c r="AP978" s="102"/>
      <c r="AQ978" s="102"/>
      <c r="AR978" s="102"/>
    </row>
    <row r="979" spans="1:44" ht="15.75" customHeight="1" x14ac:dyDescent="0.25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  <c r="AA979" s="102"/>
      <c r="AB979" s="102"/>
      <c r="AC979" s="102"/>
      <c r="AD979" s="102"/>
      <c r="AE979" s="102"/>
      <c r="AF979" s="102"/>
      <c r="AG979" s="102"/>
      <c r="AH979" s="102"/>
      <c r="AI979" s="102"/>
      <c r="AJ979" s="102"/>
      <c r="AK979" s="102"/>
      <c r="AL979" s="102"/>
      <c r="AM979" s="102"/>
      <c r="AN979" s="102"/>
      <c r="AO979" s="102"/>
      <c r="AP979" s="102"/>
      <c r="AQ979" s="102"/>
      <c r="AR979" s="102"/>
    </row>
    <row r="980" spans="1:44" ht="15.75" customHeight="1" x14ac:dyDescent="0.25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  <c r="AA980" s="102"/>
      <c r="AB980" s="102"/>
      <c r="AC980" s="102"/>
      <c r="AD980" s="102"/>
      <c r="AE980" s="102"/>
      <c r="AF980" s="102"/>
      <c r="AG980" s="102"/>
      <c r="AH980" s="102"/>
      <c r="AI980" s="102"/>
      <c r="AJ980" s="102"/>
      <c r="AK980" s="102"/>
      <c r="AL980" s="102"/>
      <c r="AM980" s="102"/>
      <c r="AN980" s="102"/>
      <c r="AO980" s="102"/>
      <c r="AP980" s="102"/>
      <c r="AQ980" s="102"/>
      <c r="AR980" s="102"/>
    </row>
    <row r="981" spans="1:44" ht="15.75" customHeight="1" x14ac:dyDescent="0.25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  <c r="AA981" s="102"/>
      <c r="AB981" s="102"/>
      <c r="AC981" s="102"/>
      <c r="AD981" s="102"/>
      <c r="AE981" s="102"/>
      <c r="AF981" s="102"/>
      <c r="AG981" s="102"/>
      <c r="AH981" s="102"/>
      <c r="AI981" s="102"/>
      <c r="AJ981" s="102"/>
      <c r="AK981" s="102"/>
      <c r="AL981" s="102"/>
      <c r="AM981" s="102"/>
      <c r="AN981" s="102"/>
      <c r="AO981" s="102"/>
      <c r="AP981" s="102"/>
      <c r="AQ981" s="102"/>
      <c r="AR981" s="102"/>
    </row>
    <row r="982" spans="1:44" ht="15.75" customHeight="1" x14ac:dyDescent="0.25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  <c r="AA982" s="102"/>
      <c r="AB982" s="102"/>
      <c r="AC982" s="102"/>
      <c r="AD982" s="102"/>
      <c r="AE982" s="102"/>
      <c r="AF982" s="102"/>
      <c r="AG982" s="102"/>
      <c r="AH982" s="102"/>
      <c r="AI982" s="102"/>
      <c r="AJ982" s="102"/>
      <c r="AK982" s="102"/>
      <c r="AL982" s="102"/>
      <c r="AM982" s="102"/>
      <c r="AN982" s="102"/>
      <c r="AO982" s="102"/>
      <c r="AP982" s="102"/>
      <c r="AQ982" s="102"/>
      <c r="AR982" s="102"/>
    </row>
    <row r="983" spans="1:44" ht="15.75" customHeight="1" x14ac:dyDescent="0.25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  <c r="AA983" s="102"/>
      <c r="AB983" s="102"/>
      <c r="AC983" s="102"/>
      <c r="AD983" s="102"/>
      <c r="AE983" s="102"/>
      <c r="AF983" s="102"/>
      <c r="AG983" s="102"/>
      <c r="AH983" s="102"/>
      <c r="AI983" s="102"/>
      <c r="AJ983" s="102"/>
      <c r="AK983" s="102"/>
      <c r="AL983" s="102"/>
      <c r="AM983" s="102"/>
      <c r="AN983" s="102"/>
      <c r="AO983" s="102"/>
      <c r="AP983" s="102"/>
      <c r="AQ983" s="102"/>
      <c r="AR983" s="102"/>
    </row>
    <row r="984" spans="1:44" ht="15.75" customHeight="1" x14ac:dyDescent="0.25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  <c r="AA984" s="102"/>
      <c r="AB984" s="102"/>
      <c r="AC984" s="102"/>
      <c r="AD984" s="102"/>
      <c r="AE984" s="102"/>
      <c r="AF984" s="102"/>
      <c r="AG984" s="102"/>
      <c r="AH984" s="102"/>
      <c r="AI984" s="102"/>
      <c r="AJ984" s="102"/>
      <c r="AK984" s="102"/>
      <c r="AL984" s="102"/>
      <c r="AM984" s="102"/>
      <c r="AN984" s="102"/>
      <c r="AO984" s="102"/>
      <c r="AP984" s="102"/>
      <c r="AQ984" s="102"/>
      <c r="AR984" s="102"/>
    </row>
    <row r="985" spans="1:44" ht="15.75" customHeight="1" x14ac:dyDescent="0.25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  <c r="AA985" s="102"/>
      <c r="AB985" s="102"/>
      <c r="AC985" s="102"/>
      <c r="AD985" s="102"/>
      <c r="AE985" s="102"/>
      <c r="AF985" s="102"/>
      <c r="AG985" s="102"/>
      <c r="AH985" s="102"/>
      <c r="AI985" s="102"/>
      <c r="AJ985" s="102"/>
      <c r="AK985" s="102"/>
      <c r="AL985" s="102"/>
      <c r="AM985" s="102"/>
      <c r="AN985" s="102"/>
      <c r="AO985" s="102"/>
      <c r="AP985" s="102"/>
      <c r="AQ985" s="102"/>
      <c r="AR985" s="102"/>
    </row>
    <row r="986" spans="1:44" ht="15.75" customHeight="1" x14ac:dyDescent="0.25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  <c r="AA986" s="102"/>
      <c r="AB986" s="102"/>
      <c r="AC986" s="102"/>
      <c r="AD986" s="102"/>
      <c r="AE986" s="102"/>
      <c r="AF986" s="102"/>
      <c r="AG986" s="102"/>
      <c r="AH986" s="102"/>
      <c r="AI986" s="102"/>
      <c r="AJ986" s="102"/>
      <c r="AK986" s="102"/>
      <c r="AL986" s="102"/>
      <c r="AM986" s="102"/>
      <c r="AN986" s="102"/>
      <c r="AO986" s="102"/>
      <c r="AP986" s="102"/>
      <c r="AQ986" s="102"/>
      <c r="AR986" s="102"/>
    </row>
    <row r="987" spans="1:44" ht="15.75" customHeight="1" x14ac:dyDescent="0.25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  <c r="AA987" s="102"/>
      <c r="AB987" s="102"/>
      <c r="AC987" s="102"/>
      <c r="AD987" s="102"/>
      <c r="AE987" s="102"/>
      <c r="AF987" s="102"/>
      <c r="AG987" s="102"/>
      <c r="AH987" s="102"/>
      <c r="AI987" s="102"/>
      <c r="AJ987" s="102"/>
      <c r="AK987" s="102"/>
      <c r="AL987" s="102"/>
      <c r="AM987" s="102"/>
      <c r="AN987" s="102"/>
      <c r="AO987" s="102"/>
      <c r="AP987" s="102"/>
      <c r="AQ987" s="102"/>
      <c r="AR987" s="102"/>
    </row>
    <row r="988" spans="1:44" ht="15.75" customHeight="1" x14ac:dyDescent="0.25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  <c r="AA988" s="102"/>
      <c r="AB988" s="102"/>
      <c r="AC988" s="102"/>
      <c r="AD988" s="102"/>
      <c r="AE988" s="102"/>
      <c r="AF988" s="102"/>
      <c r="AG988" s="102"/>
      <c r="AH988" s="102"/>
      <c r="AI988" s="102"/>
      <c r="AJ988" s="102"/>
      <c r="AK988" s="102"/>
      <c r="AL988" s="102"/>
      <c r="AM988" s="102"/>
      <c r="AN988" s="102"/>
      <c r="AO988" s="102"/>
      <c r="AP988" s="102"/>
      <c r="AQ988" s="102"/>
      <c r="AR988" s="102"/>
    </row>
    <row r="989" spans="1:44" ht="15.75" customHeight="1" x14ac:dyDescent="0.25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  <c r="AA989" s="102"/>
      <c r="AB989" s="102"/>
      <c r="AC989" s="102"/>
      <c r="AD989" s="102"/>
      <c r="AE989" s="102"/>
      <c r="AF989" s="102"/>
      <c r="AG989" s="102"/>
      <c r="AH989" s="102"/>
      <c r="AI989" s="102"/>
      <c r="AJ989" s="102"/>
      <c r="AK989" s="102"/>
      <c r="AL989" s="102"/>
      <c r="AM989" s="102"/>
      <c r="AN989" s="102"/>
      <c r="AO989" s="102"/>
      <c r="AP989" s="102"/>
      <c r="AQ989" s="102"/>
      <c r="AR989" s="102"/>
    </row>
    <row r="990" spans="1:44" ht="15.75" customHeight="1" x14ac:dyDescent="0.25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  <c r="AA990" s="102"/>
      <c r="AB990" s="102"/>
      <c r="AC990" s="102"/>
      <c r="AD990" s="102"/>
      <c r="AE990" s="102"/>
      <c r="AF990" s="102"/>
      <c r="AG990" s="102"/>
      <c r="AH990" s="102"/>
      <c r="AI990" s="102"/>
      <c r="AJ990" s="102"/>
      <c r="AK990" s="102"/>
      <c r="AL990" s="102"/>
      <c r="AM990" s="102"/>
      <c r="AN990" s="102"/>
      <c r="AO990" s="102"/>
      <c r="AP990" s="102"/>
      <c r="AQ990" s="102"/>
      <c r="AR990" s="102"/>
    </row>
    <row r="991" spans="1:44" ht="15.75" customHeight="1" x14ac:dyDescent="0.25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  <c r="AA991" s="102"/>
      <c r="AB991" s="102"/>
      <c r="AC991" s="102"/>
      <c r="AD991" s="102"/>
      <c r="AE991" s="102"/>
      <c r="AF991" s="102"/>
      <c r="AG991" s="102"/>
      <c r="AH991" s="102"/>
      <c r="AI991" s="102"/>
      <c r="AJ991" s="102"/>
      <c r="AK991" s="102"/>
      <c r="AL991" s="102"/>
      <c r="AM991" s="102"/>
      <c r="AN991" s="102"/>
      <c r="AO991" s="102"/>
      <c r="AP991" s="102"/>
      <c r="AQ991" s="102"/>
      <c r="AR991" s="102"/>
    </row>
    <row r="992" spans="1:44" ht="15.75" customHeight="1" x14ac:dyDescent="0.25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  <c r="AA992" s="102"/>
      <c r="AB992" s="102"/>
      <c r="AC992" s="102"/>
      <c r="AD992" s="102"/>
      <c r="AE992" s="102"/>
      <c r="AF992" s="102"/>
      <c r="AG992" s="102"/>
      <c r="AH992" s="102"/>
      <c r="AI992" s="102"/>
      <c r="AJ992" s="102"/>
      <c r="AK992" s="102"/>
      <c r="AL992" s="102"/>
      <c r="AM992" s="102"/>
      <c r="AN992" s="102"/>
      <c r="AO992" s="102"/>
      <c r="AP992" s="102"/>
      <c r="AQ992" s="102"/>
      <c r="AR992" s="102"/>
    </row>
    <row r="993" spans="1:44" ht="15.75" customHeight="1" x14ac:dyDescent="0.25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  <c r="AA993" s="102"/>
      <c r="AB993" s="102"/>
      <c r="AC993" s="102"/>
      <c r="AD993" s="102"/>
      <c r="AE993" s="102"/>
      <c r="AF993" s="102"/>
      <c r="AG993" s="102"/>
      <c r="AH993" s="102"/>
      <c r="AI993" s="102"/>
      <c r="AJ993" s="102"/>
      <c r="AK993" s="102"/>
      <c r="AL993" s="102"/>
      <c r="AM993" s="102"/>
      <c r="AN993" s="102"/>
      <c r="AO993" s="102"/>
      <c r="AP993" s="102"/>
      <c r="AQ993" s="102"/>
      <c r="AR993" s="102"/>
    </row>
    <row r="994" spans="1:44" ht="15.75" customHeight="1" x14ac:dyDescent="0.25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  <c r="AA994" s="102"/>
      <c r="AB994" s="102"/>
      <c r="AC994" s="102"/>
      <c r="AD994" s="102"/>
      <c r="AE994" s="102"/>
      <c r="AF994" s="102"/>
      <c r="AG994" s="102"/>
      <c r="AH994" s="102"/>
      <c r="AI994" s="102"/>
      <c r="AJ994" s="102"/>
      <c r="AK994" s="102"/>
      <c r="AL994" s="102"/>
      <c r="AM994" s="102"/>
      <c r="AN994" s="102"/>
      <c r="AO994" s="102"/>
      <c r="AP994" s="102"/>
      <c r="AQ994" s="102"/>
      <c r="AR994" s="102"/>
    </row>
    <row r="995" spans="1:44" ht="15.75" customHeight="1" x14ac:dyDescent="0.25">
      <c r="A995" s="102"/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  <c r="AA995" s="102"/>
      <c r="AB995" s="102"/>
      <c r="AC995" s="102"/>
      <c r="AD995" s="102"/>
      <c r="AE995" s="102"/>
      <c r="AF995" s="102"/>
      <c r="AG995" s="102"/>
      <c r="AH995" s="102"/>
      <c r="AI995" s="102"/>
      <c r="AJ995" s="102"/>
      <c r="AK995" s="102"/>
      <c r="AL995" s="102"/>
      <c r="AM995" s="102"/>
      <c r="AN995" s="102"/>
      <c r="AO995" s="102"/>
      <c r="AP995" s="102"/>
      <c r="AQ995" s="102"/>
      <c r="AR995" s="102"/>
    </row>
    <row r="996" spans="1:44" ht="15.75" customHeight="1" x14ac:dyDescent="0.25">
      <c r="A996" s="102"/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  <c r="AA996" s="102"/>
      <c r="AB996" s="102"/>
      <c r="AC996" s="102"/>
      <c r="AD996" s="102"/>
      <c r="AE996" s="102"/>
      <c r="AF996" s="102"/>
      <c r="AG996" s="102"/>
      <c r="AH996" s="102"/>
      <c r="AI996" s="102"/>
      <c r="AJ996" s="102"/>
      <c r="AK996" s="102"/>
      <c r="AL996" s="102"/>
      <c r="AM996" s="102"/>
      <c r="AN996" s="102"/>
      <c r="AO996" s="102"/>
      <c r="AP996" s="102"/>
      <c r="AQ996" s="102"/>
      <c r="AR996" s="102"/>
    </row>
    <row r="997" spans="1:44" ht="15.75" customHeight="1" x14ac:dyDescent="0.25">
      <c r="A997" s="102"/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  <c r="AA997" s="102"/>
      <c r="AB997" s="102"/>
      <c r="AC997" s="102"/>
      <c r="AD997" s="102"/>
      <c r="AE997" s="102"/>
      <c r="AF997" s="102"/>
      <c r="AG997" s="102"/>
      <c r="AH997" s="102"/>
      <c r="AI997" s="102"/>
      <c r="AJ997" s="102"/>
      <c r="AK997" s="102"/>
      <c r="AL997" s="102"/>
      <c r="AM997" s="102"/>
      <c r="AN997" s="102"/>
      <c r="AO997" s="102"/>
      <c r="AP997" s="102"/>
      <c r="AQ997" s="102"/>
      <c r="AR997" s="102"/>
    </row>
    <row r="998" spans="1:44" ht="15.75" customHeight="1" x14ac:dyDescent="0.25">
      <c r="A998" s="102"/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  <c r="AA998" s="102"/>
      <c r="AB998" s="102"/>
      <c r="AC998" s="102"/>
      <c r="AD998" s="102"/>
      <c r="AE998" s="102"/>
      <c r="AF998" s="102"/>
      <c r="AG998" s="102"/>
      <c r="AH998" s="102"/>
      <c r="AI998" s="102"/>
      <c r="AJ998" s="102"/>
      <c r="AK998" s="102"/>
      <c r="AL998" s="102"/>
      <c r="AM998" s="102"/>
      <c r="AN998" s="102"/>
      <c r="AO998" s="102"/>
      <c r="AP998" s="102"/>
      <c r="AQ998" s="102"/>
      <c r="AR998" s="102"/>
    </row>
    <row r="999" spans="1:44" ht="15.75" customHeight="1" x14ac:dyDescent="0.25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  <c r="AA999" s="102"/>
      <c r="AB999" s="102"/>
      <c r="AC999" s="102"/>
      <c r="AD999" s="102"/>
      <c r="AE999" s="102"/>
      <c r="AF999" s="102"/>
      <c r="AG999" s="102"/>
      <c r="AH999" s="102"/>
      <c r="AI999" s="102"/>
      <c r="AJ999" s="102"/>
      <c r="AK999" s="102"/>
      <c r="AL999" s="102"/>
      <c r="AM999" s="102"/>
      <c r="AN999" s="102"/>
      <c r="AO999" s="102"/>
      <c r="AP999" s="102"/>
      <c r="AQ999" s="102"/>
      <c r="AR999" s="102"/>
    </row>
    <row r="1000" spans="1:44" ht="15.75" customHeight="1" x14ac:dyDescent="0.25">
      <c r="A1000" s="102"/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  <c r="AA1000" s="102"/>
      <c r="AB1000" s="102"/>
      <c r="AC1000" s="102"/>
      <c r="AD1000" s="102"/>
      <c r="AE1000" s="102"/>
      <c r="AF1000" s="102"/>
      <c r="AG1000" s="102"/>
      <c r="AH1000" s="102"/>
      <c r="AI1000" s="102"/>
      <c r="AJ1000" s="102"/>
      <c r="AK1000" s="102"/>
      <c r="AL1000" s="102"/>
      <c r="AM1000" s="102"/>
      <c r="AN1000" s="102"/>
      <c r="AO1000" s="102"/>
      <c r="AP1000" s="102"/>
      <c r="AQ1000" s="102"/>
      <c r="AR1000" s="102"/>
    </row>
  </sheetData>
  <autoFilter ref="A5:AR128"/>
  <mergeCells count="28">
    <mergeCell ref="Y3:AA3"/>
    <mergeCell ref="AB3:AD3"/>
    <mergeCell ref="AE3:AG3"/>
    <mergeCell ref="A1:AQ1"/>
    <mergeCell ref="A2:C2"/>
    <mergeCell ref="D2:AQ2"/>
    <mergeCell ref="AH3:AJ3"/>
    <mergeCell ref="D3:F3"/>
    <mergeCell ref="G3:I3"/>
    <mergeCell ref="J3:L3"/>
    <mergeCell ref="M3:O3"/>
    <mergeCell ref="V3:X3"/>
    <mergeCell ref="P3:R3"/>
    <mergeCell ref="S3:U3"/>
    <mergeCell ref="I150:L150"/>
    <mergeCell ref="I151:L151"/>
    <mergeCell ref="I148:L148"/>
    <mergeCell ref="I149:L149"/>
    <mergeCell ref="B147:C147"/>
    <mergeCell ref="B148:C148"/>
    <mergeCell ref="B149:C149"/>
    <mergeCell ref="B150:C150"/>
    <mergeCell ref="B151:C151"/>
    <mergeCell ref="B145:C145"/>
    <mergeCell ref="I145:L145"/>
    <mergeCell ref="B146:C146"/>
    <mergeCell ref="I146:L146"/>
    <mergeCell ref="I147:L147"/>
  </mergeCells>
  <printOptions horizontalCentered="1"/>
  <pageMargins left="0.19685039370078741" right="0.19685039370078741" top="0.19685039370078741" bottom="0.19685039370078741" header="0" footer="0"/>
  <pageSetup paperSize="9" orientation="landscape"/>
  <colBreaks count="1" manualBreakCount="1">
    <brk id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8"/>
  <sheetViews>
    <sheetView workbookViewId="0">
      <selection activeCell="J19" sqref="J19"/>
    </sheetView>
  </sheetViews>
  <sheetFormatPr defaultColWidth="14.42578125" defaultRowHeight="15" customHeight="1" x14ac:dyDescent="0.25"/>
  <cols>
    <col min="2" max="9" width="14.42578125" customWidth="1"/>
    <col min="11" max="11" width="29.5703125" customWidth="1"/>
  </cols>
  <sheetData>
    <row r="1" spans="1:14" ht="15" customHeight="1" x14ac:dyDescent="0.3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5" customHeight="1" x14ac:dyDescent="0.3">
      <c r="A2" s="221" t="s">
        <v>258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x14ac:dyDescent="0.25">
      <c r="A3" s="220" t="s">
        <v>259</v>
      </c>
      <c r="B3" s="223" t="s">
        <v>260</v>
      </c>
      <c r="C3" s="220" t="s">
        <v>261</v>
      </c>
      <c r="D3" s="220" t="s">
        <v>262</v>
      </c>
      <c r="E3" s="220" t="s">
        <v>263</v>
      </c>
      <c r="F3" s="220" t="s">
        <v>264</v>
      </c>
      <c r="G3" s="220" t="s">
        <v>209</v>
      </c>
      <c r="H3" s="220" t="s">
        <v>62</v>
      </c>
      <c r="I3" s="220" t="s">
        <v>265</v>
      </c>
      <c r="J3" s="224" t="s">
        <v>266</v>
      </c>
      <c r="K3" s="194"/>
      <c r="L3" s="194"/>
      <c r="M3" s="194"/>
      <c r="N3" s="195"/>
    </row>
    <row r="4" spans="1:14" x14ac:dyDescent="0.25">
      <c r="A4" s="210"/>
      <c r="B4" s="210"/>
      <c r="C4" s="210"/>
      <c r="D4" s="210"/>
      <c r="E4" s="210"/>
      <c r="F4" s="210"/>
      <c r="G4" s="210"/>
      <c r="H4" s="210"/>
      <c r="I4" s="210"/>
      <c r="J4" s="128" t="s">
        <v>267</v>
      </c>
      <c r="K4" s="128" t="s">
        <v>268</v>
      </c>
      <c r="L4" s="128" t="s">
        <v>269</v>
      </c>
      <c r="M4" s="128" t="s">
        <v>270</v>
      </c>
      <c r="N4" s="128" t="s">
        <v>219</v>
      </c>
    </row>
    <row r="5" spans="1:14" ht="15.75" x14ac:dyDescent="0.25">
      <c r="A5" s="219" t="s">
        <v>248</v>
      </c>
      <c r="B5" s="214"/>
      <c r="C5" s="214"/>
      <c r="D5" s="214"/>
      <c r="E5" s="214"/>
      <c r="F5" s="214"/>
      <c r="G5" s="214"/>
      <c r="H5" s="214"/>
      <c r="I5" s="214"/>
      <c r="J5" s="129">
        <v>1</v>
      </c>
      <c r="K5" s="130" t="s">
        <v>271</v>
      </c>
      <c r="L5" s="131">
        <v>850</v>
      </c>
      <c r="M5" s="132">
        <v>751</v>
      </c>
      <c r="N5" s="132">
        <v>88.35</v>
      </c>
    </row>
    <row r="6" spans="1:14" ht="15.75" x14ac:dyDescent="0.25">
      <c r="A6" s="210"/>
      <c r="B6" s="210"/>
      <c r="C6" s="210"/>
      <c r="D6" s="210"/>
      <c r="E6" s="210"/>
      <c r="F6" s="210"/>
      <c r="G6" s="210"/>
      <c r="H6" s="210"/>
      <c r="I6" s="210"/>
      <c r="J6" s="133">
        <v>2</v>
      </c>
      <c r="K6" s="130" t="s">
        <v>272</v>
      </c>
      <c r="L6" s="131">
        <v>850</v>
      </c>
      <c r="M6" s="134">
        <v>747</v>
      </c>
      <c r="N6" s="134">
        <v>87.88</v>
      </c>
    </row>
    <row r="7" spans="1:14" ht="16.5" thickBot="1" x14ac:dyDescent="0.3">
      <c r="A7" s="211"/>
      <c r="B7" s="211"/>
      <c r="C7" s="211"/>
      <c r="D7" s="211"/>
      <c r="E7" s="211"/>
      <c r="F7" s="211"/>
      <c r="G7" s="211"/>
      <c r="H7" s="211"/>
      <c r="I7" s="211"/>
      <c r="J7" s="133">
        <v>3</v>
      </c>
      <c r="K7" s="130" t="s">
        <v>273</v>
      </c>
      <c r="L7" s="131">
        <v>850</v>
      </c>
      <c r="M7" s="134">
        <v>741</v>
      </c>
      <c r="N7" s="134">
        <v>87.18</v>
      </c>
    </row>
    <row r="8" spans="1:14" ht="16.5" thickBot="1" x14ac:dyDescent="0.3">
      <c r="A8" s="219" t="s">
        <v>235</v>
      </c>
      <c r="B8" s="214">
        <v>144</v>
      </c>
      <c r="C8" s="214">
        <v>84</v>
      </c>
      <c r="D8" s="214">
        <v>50</v>
      </c>
      <c r="E8" s="214">
        <v>1</v>
      </c>
      <c r="F8" s="214">
        <v>0</v>
      </c>
      <c r="G8" s="214">
        <v>5</v>
      </c>
      <c r="H8" s="214">
        <v>4</v>
      </c>
      <c r="I8" s="216">
        <v>97.22</v>
      </c>
      <c r="J8" s="182">
        <v>1</v>
      </c>
      <c r="K8" s="183" t="s">
        <v>274</v>
      </c>
      <c r="L8" s="184">
        <v>850</v>
      </c>
      <c r="M8" s="184">
        <v>783</v>
      </c>
      <c r="N8" s="184">
        <v>92.12</v>
      </c>
    </row>
    <row r="9" spans="1:14" ht="16.5" thickBot="1" x14ac:dyDescent="0.3">
      <c r="A9" s="210"/>
      <c r="B9" s="210"/>
      <c r="C9" s="210"/>
      <c r="D9" s="210"/>
      <c r="E9" s="210"/>
      <c r="F9" s="210"/>
      <c r="G9" s="210"/>
      <c r="H9" s="210"/>
      <c r="I9" s="217"/>
      <c r="J9" s="185">
        <v>2</v>
      </c>
      <c r="K9" s="186" t="s">
        <v>275</v>
      </c>
      <c r="L9" s="187">
        <v>850</v>
      </c>
      <c r="M9" s="187">
        <v>782</v>
      </c>
      <c r="N9" s="187">
        <v>92</v>
      </c>
    </row>
    <row r="10" spans="1:14" ht="16.5" thickBot="1" x14ac:dyDescent="0.3">
      <c r="A10" s="215"/>
      <c r="B10" s="215"/>
      <c r="C10" s="215"/>
      <c r="D10" s="215"/>
      <c r="E10" s="215"/>
      <c r="F10" s="215"/>
      <c r="G10" s="215"/>
      <c r="H10" s="215"/>
      <c r="I10" s="218"/>
      <c r="J10" s="185">
        <v>3</v>
      </c>
      <c r="K10" s="186" t="s">
        <v>276</v>
      </c>
      <c r="L10" s="187">
        <v>850</v>
      </c>
      <c r="M10" s="187">
        <v>780</v>
      </c>
      <c r="N10" s="187">
        <v>91.77</v>
      </c>
    </row>
    <row r="11" spans="1:14" ht="15.75" x14ac:dyDescent="0.25">
      <c r="A11" s="212" t="s">
        <v>212</v>
      </c>
      <c r="B11" s="209">
        <v>121</v>
      </c>
      <c r="C11" s="209">
        <v>98</v>
      </c>
      <c r="D11" s="209">
        <v>21</v>
      </c>
      <c r="E11" s="209">
        <v>1</v>
      </c>
      <c r="F11" s="209" t="s">
        <v>192</v>
      </c>
      <c r="G11" s="213" t="s">
        <v>192</v>
      </c>
      <c r="H11" s="209">
        <v>1</v>
      </c>
      <c r="I11" s="209">
        <v>99.17</v>
      </c>
      <c r="J11" s="133">
        <v>1</v>
      </c>
      <c r="K11" s="135" t="s">
        <v>86</v>
      </c>
      <c r="L11" s="135">
        <v>900</v>
      </c>
      <c r="M11" s="136">
        <v>864</v>
      </c>
      <c r="N11" s="135">
        <v>96</v>
      </c>
    </row>
    <row r="12" spans="1:14" ht="15.75" x14ac:dyDescent="0.25">
      <c r="A12" s="210"/>
      <c r="B12" s="210"/>
      <c r="C12" s="210"/>
      <c r="D12" s="210"/>
      <c r="E12" s="210"/>
      <c r="F12" s="210"/>
      <c r="G12" s="210"/>
      <c r="H12" s="210"/>
      <c r="I12" s="210"/>
      <c r="J12" s="133">
        <v>2</v>
      </c>
      <c r="K12" s="137" t="s">
        <v>50</v>
      </c>
      <c r="L12" s="135">
        <v>900</v>
      </c>
      <c r="M12" s="135">
        <v>861</v>
      </c>
      <c r="N12" s="135">
        <v>95.67</v>
      </c>
    </row>
    <row r="13" spans="1:14" ht="15.75" x14ac:dyDescent="0.25">
      <c r="A13" s="211"/>
      <c r="B13" s="211"/>
      <c r="C13" s="211"/>
      <c r="D13" s="211"/>
      <c r="E13" s="211"/>
      <c r="F13" s="211"/>
      <c r="G13" s="211"/>
      <c r="H13" s="211"/>
      <c r="I13" s="211"/>
      <c r="J13" s="133">
        <v>3</v>
      </c>
      <c r="K13" s="135" t="s">
        <v>85</v>
      </c>
      <c r="L13" s="135">
        <v>900</v>
      </c>
      <c r="M13" s="135">
        <v>858</v>
      </c>
      <c r="N13" s="135">
        <v>95.33</v>
      </c>
    </row>
    <row r="15" spans="1:14" ht="15" customHeight="1" thickBot="1" x14ac:dyDescent="0.3"/>
    <row r="16" spans="1:14" ht="15" customHeight="1" x14ac:dyDescent="0.25">
      <c r="A16" s="225">
        <v>144</v>
      </c>
      <c r="B16" s="225">
        <v>84</v>
      </c>
      <c r="C16" s="225">
        <v>50</v>
      </c>
      <c r="D16" s="225">
        <v>1</v>
      </c>
      <c r="E16" s="225">
        <v>0</v>
      </c>
      <c r="F16" s="225">
        <v>5</v>
      </c>
      <c r="G16" s="225">
        <v>4</v>
      </c>
      <c r="H16" s="228">
        <v>97.22</v>
      </c>
    </row>
    <row r="17" spans="1:8" ht="15" customHeight="1" x14ac:dyDescent="0.25">
      <c r="A17" s="226"/>
      <c r="B17" s="226"/>
      <c r="C17" s="226"/>
      <c r="D17" s="226"/>
      <c r="E17" s="226"/>
      <c r="F17" s="226"/>
      <c r="G17" s="226"/>
      <c r="H17" s="229"/>
    </row>
    <row r="18" spans="1:8" ht="15" customHeight="1" thickBot="1" x14ac:dyDescent="0.3">
      <c r="A18" s="227"/>
      <c r="B18" s="227"/>
      <c r="C18" s="227"/>
      <c r="D18" s="227"/>
      <c r="E18" s="227"/>
      <c r="F18" s="227"/>
      <c r="G18" s="227"/>
      <c r="H18" s="230"/>
    </row>
  </sheetData>
  <mergeCells count="47">
    <mergeCell ref="F16:F18"/>
    <mergeCell ref="G16:G18"/>
    <mergeCell ref="H16:H18"/>
    <mergeCell ref="A16:A18"/>
    <mergeCell ref="B16:B18"/>
    <mergeCell ref="C16:C18"/>
    <mergeCell ref="D16:D18"/>
    <mergeCell ref="E16:E18"/>
    <mergeCell ref="A1:N1"/>
    <mergeCell ref="A2:N2"/>
    <mergeCell ref="A3:A4"/>
    <mergeCell ref="B3:B4"/>
    <mergeCell ref="C3:C4"/>
    <mergeCell ref="D3:D4"/>
    <mergeCell ref="E3:E4"/>
    <mergeCell ref="J3:N3"/>
    <mergeCell ref="F5:F7"/>
    <mergeCell ref="G5:G7"/>
    <mergeCell ref="H5:H7"/>
    <mergeCell ref="I5:I7"/>
    <mergeCell ref="F3:F4"/>
    <mergeCell ref="G3:G4"/>
    <mergeCell ref="H3:H4"/>
    <mergeCell ref="I3:I4"/>
    <mergeCell ref="A5:A7"/>
    <mergeCell ref="B5:B7"/>
    <mergeCell ref="C5:C7"/>
    <mergeCell ref="D5:D7"/>
    <mergeCell ref="E5:E7"/>
    <mergeCell ref="H8:H10"/>
    <mergeCell ref="I8:I10"/>
    <mergeCell ref="A8:A10"/>
    <mergeCell ref="B8:B10"/>
    <mergeCell ref="C8:C10"/>
    <mergeCell ref="D8:D10"/>
    <mergeCell ref="E8:E10"/>
    <mergeCell ref="F8:F10"/>
    <mergeCell ref="G8:G10"/>
    <mergeCell ref="H11:H13"/>
    <mergeCell ref="I11:I13"/>
    <mergeCell ref="A11:A13"/>
    <mergeCell ref="B11:B13"/>
    <mergeCell ref="C11:C13"/>
    <mergeCell ref="D11:D13"/>
    <mergeCell ref="E11:E13"/>
    <mergeCell ref="F11:F13"/>
    <mergeCell ref="G11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2"/>
  <sheetViews>
    <sheetView topLeftCell="A4" workbookViewId="0">
      <selection activeCell="H19" sqref="H19"/>
    </sheetView>
  </sheetViews>
  <sheetFormatPr defaultColWidth="14.42578125" defaultRowHeight="15" customHeight="1" x14ac:dyDescent="0.25"/>
  <cols>
    <col min="1" max="1" width="14.42578125" style="164"/>
    <col min="2" max="2" width="44.85546875" style="164" customWidth="1"/>
    <col min="3" max="3" width="28.28515625" style="164" customWidth="1"/>
    <col min="4" max="4" width="20" style="164" customWidth="1"/>
    <col min="5" max="16384" width="14.42578125" style="164"/>
  </cols>
  <sheetData>
    <row r="1" spans="1:7" ht="15" customHeight="1" x14ac:dyDescent="0.35">
      <c r="A1" s="231" t="s">
        <v>0</v>
      </c>
      <c r="B1" s="232"/>
      <c r="C1" s="232"/>
      <c r="D1" s="232"/>
      <c r="E1" s="232"/>
      <c r="F1" s="232"/>
      <c r="G1" s="232"/>
    </row>
    <row r="2" spans="1:7" ht="15" customHeight="1" x14ac:dyDescent="0.35">
      <c r="A2" s="231" t="s">
        <v>211</v>
      </c>
      <c r="B2" s="232"/>
      <c r="C2" s="232"/>
      <c r="D2" s="232"/>
      <c r="E2" s="232"/>
      <c r="F2" s="232"/>
      <c r="G2" s="232"/>
    </row>
    <row r="3" spans="1:7" ht="15" customHeight="1" x14ac:dyDescent="0.3">
      <c r="A3" s="165" t="s">
        <v>212</v>
      </c>
      <c r="B3" s="166"/>
      <c r="C3" s="166"/>
      <c r="D3" s="166"/>
      <c r="E3" s="166"/>
      <c r="F3" s="166"/>
      <c r="G3" s="166"/>
    </row>
    <row r="4" spans="1:7" ht="15.75" x14ac:dyDescent="0.25">
      <c r="A4" s="167" t="s">
        <v>213</v>
      </c>
      <c r="B4" s="168" t="s">
        <v>214</v>
      </c>
      <c r="C4" s="168" t="s">
        <v>215</v>
      </c>
      <c r="D4" s="168" t="s">
        <v>216</v>
      </c>
      <c r="E4" s="168" t="s">
        <v>217</v>
      </c>
      <c r="F4" s="168" t="s">
        <v>218</v>
      </c>
      <c r="G4" s="168" t="s">
        <v>219</v>
      </c>
    </row>
    <row r="5" spans="1:7" ht="15.75" x14ac:dyDescent="0.25">
      <c r="A5" s="169">
        <v>1</v>
      </c>
      <c r="B5" s="170" t="s">
        <v>220</v>
      </c>
      <c r="C5" s="171" t="s">
        <v>221</v>
      </c>
      <c r="D5" s="172" t="s">
        <v>222</v>
      </c>
      <c r="E5" s="173">
        <v>121</v>
      </c>
      <c r="F5" s="173">
        <v>120</v>
      </c>
      <c r="G5" s="173">
        <v>99.17</v>
      </c>
    </row>
    <row r="6" spans="1:7" ht="15.75" x14ac:dyDescent="0.25">
      <c r="A6" s="169">
        <v>2</v>
      </c>
      <c r="B6" s="170" t="s">
        <v>223</v>
      </c>
      <c r="C6" s="171" t="s">
        <v>224</v>
      </c>
      <c r="D6" s="172" t="s">
        <v>225</v>
      </c>
      <c r="E6" s="173">
        <v>121</v>
      </c>
      <c r="F6" s="173">
        <v>120</v>
      </c>
      <c r="G6" s="173">
        <v>99.17</v>
      </c>
    </row>
    <row r="7" spans="1:7" ht="15.75" x14ac:dyDescent="0.25">
      <c r="A7" s="169">
        <v>3</v>
      </c>
      <c r="B7" s="170" t="s">
        <v>226</v>
      </c>
      <c r="C7" s="171" t="s">
        <v>227</v>
      </c>
      <c r="D7" s="172" t="s">
        <v>228</v>
      </c>
      <c r="E7" s="173">
        <v>121</v>
      </c>
      <c r="F7" s="173">
        <v>120</v>
      </c>
      <c r="G7" s="173">
        <v>99.17</v>
      </c>
    </row>
    <row r="8" spans="1:7" ht="15.75" x14ac:dyDescent="0.25">
      <c r="A8" s="169">
        <v>4</v>
      </c>
      <c r="B8" s="170" t="s">
        <v>229</v>
      </c>
      <c r="C8" s="171" t="s">
        <v>230</v>
      </c>
      <c r="D8" s="172" t="s">
        <v>231</v>
      </c>
      <c r="E8" s="173">
        <v>121</v>
      </c>
      <c r="F8" s="173">
        <v>120</v>
      </c>
      <c r="G8" s="173">
        <v>99.17</v>
      </c>
    </row>
    <row r="9" spans="1:7" ht="15.75" x14ac:dyDescent="0.25">
      <c r="A9" s="169">
        <v>5</v>
      </c>
      <c r="B9" s="170" t="s">
        <v>232</v>
      </c>
      <c r="C9" s="171" t="s">
        <v>233</v>
      </c>
      <c r="D9" s="172" t="s">
        <v>234</v>
      </c>
      <c r="E9" s="173">
        <v>121</v>
      </c>
      <c r="F9" s="173">
        <v>121</v>
      </c>
      <c r="G9" s="173">
        <v>100</v>
      </c>
    </row>
    <row r="10" spans="1:7" x14ac:dyDescent="0.25">
      <c r="A10" s="174"/>
      <c r="B10" s="174"/>
      <c r="C10" s="174"/>
      <c r="D10" s="174"/>
      <c r="E10" s="174"/>
      <c r="F10" s="174"/>
      <c r="G10" s="174"/>
    </row>
    <row r="11" spans="1:7" ht="15" customHeight="1" x14ac:dyDescent="0.3">
      <c r="A11" s="165" t="s">
        <v>235</v>
      </c>
      <c r="B11" s="166"/>
      <c r="C11" s="166"/>
      <c r="D11" s="166"/>
      <c r="E11" s="166"/>
      <c r="F11" s="166"/>
      <c r="G11" s="166"/>
    </row>
    <row r="12" spans="1:7" ht="15.75" x14ac:dyDescent="0.25">
      <c r="A12" s="167" t="s">
        <v>213</v>
      </c>
      <c r="B12" s="168" t="s">
        <v>214</v>
      </c>
      <c r="C12" s="168" t="s">
        <v>215</v>
      </c>
      <c r="D12" s="168" t="s">
        <v>216</v>
      </c>
      <c r="E12" s="168" t="s">
        <v>217</v>
      </c>
      <c r="F12" s="168" t="s">
        <v>218</v>
      </c>
      <c r="G12" s="168" t="s">
        <v>219</v>
      </c>
    </row>
    <row r="13" spans="1:7" ht="15.75" x14ac:dyDescent="0.25">
      <c r="A13" s="169">
        <v>1</v>
      </c>
      <c r="B13" s="170" t="s">
        <v>236</v>
      </c>
      <c r="C13" s="171" t="s">
        <v>237</v>
      </c>
      <c r="D13" s="172" t="s">
        <v>238</v>
      </c>
      <c r="E13" s="173"/>
      <c r="F13" s="175"/>
      <c r="G13" s="176"/>
    </row>
    <row r="14" spans="1:7" ht="15.75" x14ac:dyDescent="0.25">
      <c r="A14" s="169">
        <v>2</v>
      </c>
      <c r="B14" s="177" t="s">
        <v>239</v>
      </c>
      <c r="C14" s="171" t="s">
        <v>240</v>
      </c>
      <c r="D14" s="172" t="s">
        <v>241</v>
      </c>
      <c r="E14" s="173"/>
      <c r="F14" s="175"/>
      <c r="G14" s="176"/>
    </row>
    <row r="15" spans="1:7" ht="15.75" x14ac:dyDescent="0.25">
      <c r="A15" s="169">
        <v>3</v>
      </c>
      <c r="B15" s="178" t="s">
        <v>242</v>
      </c>
      <c r="C15" s="171" t="s">
        <v>243</v>
      </c>
      <c r="D15" s="172" t="s">
        <v>244</v>
      </c>
      <c r="E15" s="173"/>
      <c r="F15" s="175"/>
      <c r="G15" s="176"/>
    </row>
    <row r="16" spans="1:7" ht="15.75" x14ac:dyDescent="0.25">
      <c r="A16" s="169">
        <v>4</v>
      </c>
      <c r="B16" s="170" t="s">
        <v>245</v>
      </c>
      <c r="C16" s="171" t="s">
        <v>246</v>
      </c>
      <c r="D16" s="172" t="s">
        <v>247</v>
      </c>
      <c r="E16" s="173"/>
      <c r="F16" s="175"/>
      <c r="G16" s="176"/>
    </row>
    <row r="17" spans="1:7" x14ac:dyDescent="0.25">
      <c r="A17" s="174"/>
      <c r="B17" s="174"/>
      <c r="C17" s="174"/>
      <c r="D17" s="174"/>
      <c r="E17" s="174"/>
      <c r="F17" s="174"/>
      <c r="G17" s="174"/>
    </row>
    <row r="18" spans="1:7" ht="15" customHeight="1" x14ac:dyDescent="0.3">
      <c r="A18" s="165" t="s">
        <v>248</v>
      </c>
      <c r="B18" s="166"/>
      <c r="C18" s="166"/>
      <c r="D18" s="166"/>
      <c r="E18" s="166"/>
      <c r="F18" s="166"/>
      <c r="G18" s="166"/>
    </row>
    <row r="19" spans="1:7" ht="15.75" x14ac:dyDescent="0.25">
      <c r="A19" s="167" t="s">
        <v>213</v>
      </c>
      <c r="B19" s="168" t="s">
        <v>214</v>
      </c>
      <c r="C19" s="168" t="s">
        <v>215</v>
      </c>
      <c r="D19" s="168" t="s">
        <v>216</v>
      </c>
      <c r="E19" s="168" t="s">
        <v>217</v>
      </c>
      <c r="F19" s="168" t="s">
        <v>218</v>
      </c>
      <c r="G19" s="168" t="s">
        <v>219</v>
      </c>
    </row>
    <row r="20" spans="1:7" ht="15.75" x14ac:dyDescent="0.25">
      <c r="A20" s="169">
        <v>1</v>
      </c>
      <c r="B20" s="179" t="s">
        <v>249</v>
      </c>
      <c r="C20" s="171" t="s">
        <v>250</v>
      </c>
      <c r="D20" s="179" t="s">
        <v>251</v>
      </c>
      <c r="E20" s="180"/>
      <c r="F20" s="181"/>
      <c r="G20" s="169"/>
    </row>
    <row r="21" spans="1:7" ht="15.75" x14ac:dyDescent="0.25">
      <c r="A21" s="169">
        <v>2</v>
      </c>
      <c r="B21" s="179" t="s">
        <v>252</v>
      </c>
      <c r="C21" s="171" t="s">
        <v>253</v>
      </c>
      <c r="D21" s="179" t="s">
        <v>254</v>
      </c>
      <c r="E21" s="180"/>
      <c r="F21" s="181"/>
      <c r="G21" s="169"/>
    </row>
    <row r="22" spans="1:7" ht="15.75" x14ac:dyDescent="0.25">
      <c r="A22" s="169">
        <v>3</v>
      </c>
      <c r="B22" s="179" t="s">
        <v>255</v>
      </c>
      <c r="C22" s="171" t="s">
        <v>256</v>
      </c>
      <c r="D22" s="179" t="s">
        <v>257</v>
      </c>
      <c r="E22" s="180"/>
      <c r="F22" s="181"/>
      <c r="G22" s="169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CO5I</vt:lpstr>
      <vt:lpstr>Copy of CO5I</vt:lpstr>
      <vt:lpstr>Topper</vt:lpstr>
      <vt:lpstr>Subjectwise </vt:lpstr>
      <vt:lpstr>CO5I!Print_Area</vt:lpstr>
      <vt:lpstr>CO5I!Print_Titles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</cp:lastModifiedBy>
  <cp:lastPrinted>2025-03-11T10:44:18Z</cp:lastPrinted>
  <dcterms:modified xsi:type="dcterms:W3CDTF">2025-03-11T10:44:26Z</dcterms:modified>
</cp:coreProperties>
</file>